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2264" windowHeight="3924" tabRatio="526" firstSheet="1" activeTab="6"/>
  </bookViews>
  <sheets>
    <sheet name="квалификация" sheetId="1" r:id="rId1"/>
    <sheet name="список" sheetId="2" r:id="rId2"/>
    <sheet name="карта" sheetId="3" r:id="rId3"/>
    <sheet name="десперадо" sheetId="4" r:id="rId4"/>
    <sheet name="десперадо пары" sheetId="5" r:id="rId5"/>
    <sheet name="раунды" sheetId="6" r:id="rId6"/>
    <sheet name="Финал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<sst xmlns="http://schemas.openxmlformats.org/spreadsheetml/2006/main" count="244" uniqueCount="83">
  <si>
    <t xml:space="preserve">       Федерация боулинга</t>
  </si>
  <si>
    <t xml:space="preserve">       Волгоградской области</t>
  </si>
  <si>
    <t>Таблица результатов Чемпионата Волгоградской обл. 2023г.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</si>
  <si>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</si>
  <si>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</si>
  <si>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</si>
  <si>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</si>
  <si>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</si>
  <si>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</si>
  <si>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</si>
  <si>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</si>
  <si>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Анипко Александр</t>
  </si>
  <si>
    <t>Анюфеева Елена</t>
  </si>
  <si>
    <t>Беляков Александр</t>
  </si>
  <si>
    <t>Гущин Александр</t>
  </si>
  <si>
    <t>Лаптев Вячеслав</t>
  </si>
  <si>
    <t>Лявин Андрей</t>
  </si>
  <si>
    <t>Мясников Владимир</t>
  </si>
  <si>
    <t>Мясникова Наталья</t>
  </si>
  <si>
    <t>Новикова Кристина</t>
  </si>
  <si>
    <t>Поляков Александр</t>
  </si>
  <si>
    <t>Рычагов Максим</t>
  </si>
  <si>
    <t>Свиридов Юрий</t>
  </si>
  <si>
    <t>Сажнева Наталья</t>
  </si>
  <si>
    <t>Севостьянов Николай</t>
  </si>
  <si>
    <t>Тарапатин Василий</t>
  </si>
  <si>
    <t>Тихонов Константин</t>
  </si>
  <si>
    <t>Безотосный Алексей</t>
  </si>
  <si>
    <t>Белов Андрей</t>
  </si>
  <si>
    <t>Гребенюк Владимир</t>
  </si>
  <si>
    <t>Григоренко Сергей</t>
  </si>
  <si>
    <t>Жиделёв Андрей</t>
  </si>
  <si>
    <t>Иванова Ольга</t>
  </si>
  <si>
    <t>Калачев Петр</t>
  </si>
  <si>
    <t>Карпов Сергей</t>
  </si>
  <si>
    <t>Кияшкин Александр</t>
  </si>
  <si>
    <t>Королев Юрий</t>
  </si>
  <si>
    <t>Лазарев Сергей</t>
  </si>
  <si>
    <t>Марченко Петр</t>
  </si>
  <si>
    <t>Мезинов Антон</t>
  </si>
  <si>
    <t>Мисходжев Руслан</t>
  </si>
  <si>
    <t>Плиев Олег</t>
  </si>
  <si>
    <t>Руденко Сергей</t>
  </si>
  <si>
    <t>Сизов Юрий</t>
  </si>
  <si>
    <t>Таганов Алексей</t>
  </si>
  <si>
    <t>Фамин Денис</t>
  </si>
  <si>
    <t>Шукаев Максим</t>
  </si>
  <si>
    <t>Ф.И.О.</t>
  </si>
  <si>
    <t>Егозарьян Артур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</si>
  <si>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</si>
  <si>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</si>
  <si>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</si>
  <si>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подпись</t>
  </si>
  <si>
    <t>Хожамуратова Роза</t>
  </si>
  <si>
    <t>Жиделев Андрей</t>
  </si>
  <si>
    <t xml:space="preserve">3  этап </t>
  </si>
  <si>
    <t>25 марта 2023</t>
  </si>
  <si>
    <t>Алымов Сергей</t>
  </si>
  <si>
    <t>Голубев Анатолий</t>
  </si>
  <si>
    <t>Москаленко Жанна</t>
  </si>
  <si>
    <t>Тетюшев Александр</t>
  </si>
  <si>
    <t>Альчаков Андрей</t>
  </si>
  <si>
    <t>Егорычев Максим</t>
  </si>
  <si>
    <t>Иванов Анатолий</t>
  </si>
  <si>
    <t>Криворотов Виктор</t>
  </si>
  <si>
    <t>Леденев Иван</t>
  </si>
  <si>
    <t>Турсидис Анотониос</t>
  </si>
  <si>
    <t>Шатыгина Ирина</t>
  </si>
  <si>
    <t xml:space="preserve"> </t>
  </si>
  <si>
    <t xml:space="preserve"> Поляков Александр</t>
  </si>
  <si>
    <t>Федерация боулинга</t>
  </si>
  <si>
    <t>Волгоградской области</t>
  </si>
  <si>
    <t xml:space="preserve">                                  Чемпионат Волгоградской области по боулингу  2022</t>
  </si>
  <si>
    <t xml:space="preserve">                         Чемпионат Волгоградской области по боулингу 2023</t>
  </si>
  <si>
    <t>место</t>
  </si>
  <si>
    <t>мин.</t>
  </si>
  <si>
    <t xml:space="preserve">место </t>
  </si>
  <si>
    <t>мин</t>
  </si>
  <si>
    <t>3 этап</t>
  </si>
  <si>
    <t>25 марта 2023 г</t>
  </si>
  <si>
    <t xml:space="preserve">3 этап </t>
  </si>
  <si>
    <t>Турсидис Антониос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</si>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</sst>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9"/>
      <color indexed="9"/>
      <name val="Arial"/>
      <family val="2"/>
    </font>
    <font>
      <sz val="9"/>
      <name val="Arial"/>
      <family val="2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b/>
      <sz val="12"/>
      <color indexed="12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9"/>
      <name val="Arial"/>
      <family val="2"/>
    </font>
    <font>
      <b/>
      <sz val="12"/>
      <color indexed="8"/>
      <name val="Times New Roman"/>
      <family val="1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14" fillId="0" borderId="1" xfId="0" applyFont="1" applyFill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1" xfId="0" applyFont="1" applyBorder="1" applyAlignment="1">
      <alignment/>
    </xf>
    <xf numFmtId="0" fontId="16" fillId="0" borderId="8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4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0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9" fillId="0" borderId="6" xfId="0" applyFont="1" applyFill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7" xfId="0" applyFont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1" fontId="13" fillId="0" borderId="0" xfId="0" applyNumberFormat="1" applyFont="1" applyBorder="1" applyAlignment="1">
      <alignment/>
    </xf>
    <xf numFmtId="0" fontId="14" fillId="0" borderId="2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5" fillId="3" borderId="24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3" borderId="24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1" fillId="0" borderId="4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4" fillId="0" borderId="1" xfId="0" applyFont="1" applyBorder="1" applyAlignment="1">
      <alignment horizontal="left"/>
    </xf>
    <xf numFmtId="0" fontId="31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" fontId="24" fillId="0" borderId="5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/>
    </xf>
    <xf numFmtId="0" fontId="25" fillId="3" borderId="24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/>
    </xf>
    <xf numFmtId="0" fontId="33" fillId="2" borderId="21" xfId="0" applyFont="1" applyFill="1" applyBorder="1" applyAlignment="1">
      <alignment horizontal="center"/>
    </xf>
    <xf numFmtId="0" fontId="24" fillId="0" borderId="1" xfId="0" applyFont="1" applyFill="1" applyBorder="1" applyAlignment="1">
      <alignment/>
    </xf>
    <xf numFmtId="0" fontId="24" fillId="0" borderId="1" xfId="0" applyFont="1" applyFill="1" applyBorder="1" applyAlignment="1">
      <alignment horizontal="left"/>
    </xf>
    <xf numFmtId="0" fontId="24" fillId="0" borderId="1" xfId="0" applyFont="1" applyBorder="1" applyAlignment="1">
      <alignment/>
    </xf>
    <xf numFmtId="0" fontId="24" fillId="0" borderId="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22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5" fillId="3" borderId="2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8</xdr:col>
      <xdr:colOff>28575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8</xdr:col>
      <xdr:colOff>28575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533400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6675"/>
          <a:ext cx="5048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66675</xdr:rowOff>
    </xdr:from>
    <xdr:to>
      <xdr:col>10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1101;&#1090;&#1072;&#1087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алификация"/>
      <sheetName val="раунды"/>
      <sheetName val="Финал"/>
      <sheetName val="карта"/>
      <sheetName val="спис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49"/>
  <sheetViews>
    <sheetView zoomScale="40" zoomScaleNormal="40" workbookViewId="0" topLeftCell="A7">
      <selection activeCell="B21" sqref="B21:B32"/>
    </sheetView>
  </sheetViews>
  <sheetFormatPr defaultColWidth="9.140625" defaultRowHeight="12.75"/>
  <cols>
    <col min="1" max="1" width="5.28125" style="0" customWidth="1"/>
    <col min="2" max="2" width="45.28125" style="0" customWidth="1"/>
    <col min="9" max="9" width="7.140625" style="0" customWidth="1"/>
    <col min="10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5">
      <c r="I2" s="2" t="s">
        <v>1</v>
      </c>
      <c r="J2" s="3"/>
      <c r="K2" s="3"/>
    </row>
    <row r="3" ht="10.5" customHeight="1">
      <c r="I3" s="4"/>
    </row>
    <row r="4" ht="13.5" customHeight="1"/>
    <row r="5" spans="1:16" s="6" customFormat="1" ht="18" customHeight="1">
      <c r="A5" s="5" t="s">
        <v>2</v>
      </c>
      <c r="B5" s="5"/>
      <c r="D5" s="7"/>
      <c r="O5" s="8"/>
      <c r="P5" s="8"/>
    </row>
    <row r="6" spans="5:16" s="9" customFormat="1" ht="12.75" customHeight="1">
      <c r="E6" s="10" t="s">
        <v>55</v>
      </c>
      <c r="F6" s="11"/>
      <c r="G6" s="10" t="s">
        <v>56</v>
      </c>
      <c r="H6" s="10"/>
      <c r="O6" s="12"/>
      <c r="P6" s="12"/>
    </row>
    <row r="7" spans="1:18" s="16" customFormat="1" ht="12" customHeight="1">
      <c r="A7" s="130" t="s">
        <v>3</v>
      </c>
      <c r="B7" s="130" t="s">
        <v>4</v>
      </c>
      <c r="C7" s="131" t="s">
        <v>5</v>
      </c>
      <c r="D7" s="132" t="s">
        <v>6</v>
      </c>
      <c r="E7" s="132"/>
      <c r="F7" s="132"/>
      <c r="G7" s="132"/>
      <c r="H7" s="132"/>
      <c r="I7" s="132"/>
      <c r="J7" s="132"/>
      <c r="K7" s="128" t="s">
        <v>7</v>
      </c>
      <c r="L7" s="129" t="s">
        <v>8</v>
      </c>
      <c r="M7" s="130" t="s">
        <v>9</v>
      </c>
      <c r="N7" s="14"/>
      <c r="O7" s="15"/>
      <c r="P7" s="15"/>
      <c r="Q7" s="15"/>
      <c r="R7" s="15"/>
    </row>
    <row r="8" spans="1:16" s="16" customFormat="1" ht="24.75" customHeight="1">
      <c r="A8" s="130"/>
      <c r="B8" s="130"/>
      <c r="C8" s="131"/>
      <c r="D8" s="17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8" t="s">
        <v>10</v>
      </c>
      <c r="K8" s="128"/>
      <c r="L8" s="129"/>
      <c r="M8" s="130"/>
      <c r="N8" s="14"/>
      <c r="O8" s="19"/>
      <c r="P8" s="20"/>
    </row>
    <row r="9" spans="1:16" s="16" customFormat="1" ht="17.25" customHeight="1">
      <c r="A9" s="13">
        <v>1</v>
      </c>
      <c r="B9" s="39" t="s">
        <v>41</v>
      </c>
      <c r="C9" s="29">
        <v>5</v>
      </c>
      <c r="D9" s="30">
        <v>177</v>
      </c>
      <c r="E9" s="31">
        <v>213</v>
      </c>
      <c r="F9" s="31">
        <v>189</v>
      </c>
      <c r="G9" s="31">
        <v>183</v>
      </c>
      <c r="H9" s="31">
        <v>191</v>
      </c>
      <c r="I9" s="31">
        <v>227</v>
      </c>
      <c r="J9" s="25"/>
      <c r="K9" s="26">
        <f aca="true" t="shared" si="0" ref="K9:K49">IF(J9&gt;0,(SUM(D9:J9)-MIN(D9:J9)),SUM(D9:I9))</f>
        <v>1180</v>
      </c>
      <c r="L9" s="27">
        <f aca="true" t="shared" si="1" ref="L9:L49">K9+C9*(IF(J9&gt;0,6,COUNTIF(D9:I9,"&gt;0")))</f>
        <v>1210</v>
      </c>
      <c r="M9" s="28">
        <f aca="true" t="shared" si="2" ref="M9:M49">IF(L9&gt;0,L9/COUNTA(D9:I9),0)</f>
        <v>201.66666666666666</v>
      </c>
      <c r="N9" s="14">
        <f aca="true" t="shared" si="3" ref="N9:N33">MAX(D9:J9)</f>
        <v>227</v>
      </c>
      <c r="O9" s="19">
        <f aca="true" t="shared" si="4" ref="O9:O33">MIN(D9:J9)</f>
        <v>177</v>
      </c>
      <c r="P9" s="20"/>
    </row>
    <row r="10" spans="1:16" s="16" customFormat="1" ht="17.25" customHeight="1">
      <c r="A10" s="13">
        <v>2</v>
      </c>
      <c r="B10" s="34" t="s">
        <v>38</v>
      </c>
      <c r="C10" s="22"/>
      <c r="D10" s="72">
        <v>205</v>
      </c>
      <c r="E10" s="73">
        <v>148</v>
      </c>
      <c r="F10" s="73">
        <v>214</v>
      </c>
      <c r="G10" s="73">
        <v>193</v>
      </c>
      <c r="H10" s="73">
        <v>217</v>
      </c>
      <c r="I10" s="73">
        <v>175</v>
      </c>
      <c r="J10" s="25">
        <v>199</v>
      </c>
      <c r="K10" s="26">
        <f t="shared" si="0"/>
        <v>1203</v>
      </c>
      <c r="L10" s="27">
        <f t="shared" si="1"/>
        <v>1203</v>
      </c>
      <c r="M10" s="28">
        <f t="shared" si="2"/>
        <v>200.5</v>
      </c>
      <c r="N10" s="14">
        <f t="shared" si="3"/>
        <v>217</v>
      </c>
      <c r="O10" s="19">
        <f t="shared" si="4"/>
        <v>148</v>
      </c>
      <c r="P10" s="20"/>
    </row>
    <row r="11" spans="1:16" s="16" customFormat="1" ht="17.25" customHeight="1">
      <c r="A11" s="13">
        <v>3</v>
      </c>
      <c r="B11" s="36" t="s">
        <v>46</v>
      </c>
      <c r="C11" s="22"/>
      <c r="D11" s="23">
        <v>204</v>
      </c>
      <c r="E11" s="24">
        <v>183</v>
      </c>
      <c r="F11" s="24">
        <v>179</v>
      </c>
      <c r="G11" s="24">
        <v>158</v>
      </c>
      <c r="H11" s="24">
        <v>180</v>
      </c>
      <c r="I11" s="24">
        <v>246</v>
      </c>
      <c r="J11" s="25">
        <v>201</v>
      </c>
      <c r="K11" s="26">
        <f t="shared" si="0"/>
        <v>1193</v>
      </c>
      <c r="L11" s="27">
        <f t="shared" si="1"/>
        <v>1193</v>
      </c>
      <c r="M11" s="28">
        <f t="shared" si="2"/>
        <v>198.83333333333334</v>
      </c>
      <c r="N11" s="14">
        <f t="shared" si="3"/>
        <v>246</v>
      </c>
      <c r="O11" s="19">
        <f t="shared" si="4"/>
        <v>158</v>
      </c>
      <c r="P11" s="20"/>
    </row>
    <row r="12" spans="1:16" s="16" customFormat="1" ht="17.25" customHeight="1">
      <c r="A12" s="13">
        <v>4</v>
      </c>
      <c r="B12" s="39" t="s">
        <v>63</v>
      </c>
      <c r="C12" s="22">
        <v>5</v>
      </c>
      <c r="D12" s="72">
        <v>189</v>
      </c>
      <c r="E12" s="73">
        <v>194</v>
      </c>
      <c r="F12" s="73">
        <v>132</v>
      </c>
      <c r="G12" s="73">
        <v>151</v>
      </c>
      <c r="H12" s="73">
        <v>232</v>
      </c>
      <c r="I12" s="73">
        <v>170</v>
      </c>
      <c r="J12" s="25">
        <v>211</v>
      </c>
      <c r="K12" s="26">
        <f t="shared" si="0"/>
        <v>1147</v>
      </c>
      <c r="L12" s="27">
        <f t="shared" si="1"/>
        <v>1177</v>
      </c>
      <c r="M12" s="28">
        <f t="shared" si="2"/>
        <v>196.16666666666666</v>
      </c>
      <c r="N12" s="14">
        <f t="shared" si="3"/>
        <v>232</v>
      </c>
      <c r="O12" s="19">
        <f t="shared" si="4"/>
        <v>132</v>
      </c>
      <c r="P12" s="20"/>
    </row>
    <row r="13" spans="1:16" s="16" customFormat="1" ht="17.25" customHeight="1">
      <c r="A13" s="13">
        <v>5</v>
      </c>
      <c r="B13" s="34" t="s">
        <v>24</v>
      </c>
      <c r="C13" s="29">
        <v>8</v>
      </c>
      <c r="D13" s="30">
        <v>187</v>
      </c>
      <c r="E13" s="31">
        <v>131</v>
      </c>
      <c r="F13" s="31">
        <v>222</v>
      </c>
      <c r="G13" s="31">
        <v>178</v>
      </c>
      <c r="H13" s="31">
        <v>168</v>
      </c>
      <c r="I13" s="31">
        <v>208</v>
      </c>
      <c r="J13" s="25">
        <v>149</v>
      </c>
      <c r="K13" s="26">
        <f t="shared" si="0"/>
        <v>1112</v>
      </c>
      <c r="L13" s="27">
        <f t="shared" si="1"/>
        <v>1160</v>
      </c>
      <c r="M13" s="28">
        <f t="shared" si="2"/>
        <v>193.33333333333334</v>
      </c>
      <c r="N13" s="14">
        <f t="shared" si="3"/>
        <v>222</v>
      </c>
      <c r="O13" s="19">
        <f t="shared" si="4"/>
        <v>131</v>
      </c>
      <c r="P13" s="20"/>
    </row>
    <row r="14" spans="1:16" s="16" customFormat="1" ht="17.25" customHeight="1">
      <c r="A14" s="13">
        <v>6</v>
      </c>
      <c r="B14" s="34" t="s">
        <v>66</v>
      </c>
      <c r="C14" s="22"/>
      <c r="D14" s="72">
        <v>215</v>
      </c>
      <c r="E14" s="73">
        <v>183</v>
      </c>
      <c r="F14" s="73">
        <v>199</v>
      </c>
      <c r="G14" s="73">
        <v>138</v>
      </c>
      <c r="H14" s="73">
        <v>192</v>
      </c>
      <c r="I14" s="73">
        <v>168</v>
      </c>
      <c r="J14" s="37">
        <v>201</v>
      </c>
      <c r="K14" s="26">
        <f t="shared" si="0"/>
        <v>1158</v>
      </c>
      <c r="L14" s="27">
        <f t="shared" si="1"/>
        <v>1158</v>
      </c>
      <c r="M14" s="28">
        <f t="shared" si="2"/>
        <v>193</v>
      </c>
      <c r="N14" s="14">
        <f t="shared" si="3"/>
        <v>215</v>
      </c>
      <c r="O14" s="19">
        <f t="shared" si="4"/>
        <v>138</v>
      </c>
      <c r="P14" s="20"/>
    </row>
    <row r="15" spans="1:16" s="16" customFormat="1" ht="17.25" customHeight="1">
      <c r="A15" s="13">
        <v>7</v>
      </c>
      <c r="B15" s="34" t="s">
        <v>40</v>
      </c>
      <c r="C15" s="29">
        <v>5</v>
      </c>
      <c r="D15" s="66">
        <v>168</v>
      </c>
      <c r="E15" s="74">
        <v>145</v>
      </c>
      <c r="F15" s="74">
        <v>155</v>
      </c>
      <c r="G15" s="74">
        <v>176</v>
      </c>
      <c r="H15" s="74">
        <v>207</v>
      </c>
      <c r="I15" s="74">
        <v>216</v>
      </c>
      <c r="J15" s="25">
        <v>196</v>
      </c>
      <c r="K15" s="26">
        <f t="shared" si="0"/>
        <v>1118</v>
      </c>
      <c r="L15" s="27">
        <f t="shared" si="1"/>
        <v>1148</v>
      </c>
      <c r="M15" s="28">
        <f t="shared" si="2"/>
        <v>191.33333333333334</v>
      </c>
      <c r="N15" s="14">
        <f>MAX(D16:J16)</f>
        <v>213</v>
      </c>
      <c r="O15" s="19">
        <f>MIN(D16:J16)</f>
        <v>158</v>
      </c>
      <c r="P15" s="20"/>
    </row>
    <row r="16" spans="1:16" s="16" customFormat="1" ht="17.25" customHeight="1">
      <c r="A16" s="13">
        <v>8</v>
      </c>
      <c r="B16" s="67" t="s">
        <v>62</v>
      </c>
      <c r="C16" s="22"/>
      <c r="D16" s="30">
        <v>213</v>
      </c>
      <c r="E16" s="31">
        <v>181</v>
      </c>
      <c r="F16" s="31">
        <v>169</v>
      </c>
      <c r="G16" s="31">
        <v>203</v>
      </c>
      <c r="H16" s="31">
        <v>180</v>
      </c>
      <c r="I16" s="31">
        <v>158</v>
      </c>
      <c r="J16" s="25">
        <v>202</v>
      </c>
      <c r="K16" s="26">
        <f t="shared" si="0"/>
        <v>1148</v>
      </c>
      <c r="L16" s="27">
        <f t="shared" si="1"/>
        <v>1148</v>
      </c>
      <c r="M16" s="28">
        <f t="shared" si="2"/>
        <v>191.33333333333334</v>
      </c>
      <c r="N16" s="14">
        <f>MAX(D15:J15)</f>
        <v>216</v>
      </c>
      <c r="O16" s="19">
        <f>MIN(D15:J15)</f>
        <v>145</v>
      </c>
      <c r="P16" s="20"/>
    </row>
    <row r="17" spans="1:17" s="16" customFormat="1" ht="17.25" customHeight="1">
      <c r="A17" s="13">
        <v>9</v>
      </c>
      <c r="B17" s="34" t="s">
        <v>20</v>
      </c>
      <c r="C17" s="22"/>
      <c r="D17" s="30">
        <v>149</v>
      </c>
      <c r="E17" s="31">
        <v>224</v>
      </c>
      <c r="F17" s="31">
        <v>210</v>
      </c>
      <c r="G17" s="31">
        <v>175</v>
      </c>
      <c r="H17" s="31">
        <v>157</v>
      </c>
      <c r="I17" s="31">
        <v>224</v>
      </c>
      <c r="J17" s="25">
        <v>157</v>
      </c>
      <c r="K17" s="26">
        <f t="shared" si="0"/>
        <v>1147</v>
      </c>
      <c r="L17" s="27">
        <f t="shared" si="1"/>
        <v>1147</v>
      </c>
      <c r="M17" s="28">
        <f t="shared" si="2"/>
        <v>191.16666666666666</v>
      </c>
      <c r="N17" s="14">
        <f t="shared" si="3"/>
        <v>224</v>
      </c>
      <c r="O17" s="19">
        <f t="shared" si="4"/>
        <v>149</v>
      </c>
      <c r="P17" s="20"/>
      <c r="Q17" s="38"/>
    </row>
    <row r="18" spans="1:16" s="16" customFormat="1" ht="17.25" customHeight="1">
      <c r="A18" s="13">
        <v>10</v>
      </c>
      <c r="B18" s="45" t="s">
        <v>27</v>
      </c>
      <c r="C18" s="29">
        <v>5</v>
      </c>
      <c r="D18" s="30">
        <v>175</v>
      </c>
      <c r="E18" s="31">
        <v>141</v>
      </c>
      <c r="F18" s="31">
        <v>188</v>
      </c>
      <c r="G18" s="31">
        <v>205</v>
      </c>
      <c r="H18" s="31">
        <v>175</v>
      </c>
      <c r="I18" s="31">
        <v>205</v>
      </c>
      <c r="J18" s="25">
        <v>159</v>
      </c>
      <c r="K18" s="26">
        <f t="shared" si="0"/>
        <v>1107</v>
      </c>
      <c r="L18" s="27">
        <f t="shared" si="1"/>
        <v>1137</v>
      </c>
      <c r="M18" s="28">
        <f t="shared" si="2"/>
        <v>189.5</v>
      </c>
      <c r="N18" s="14">
        <f t="shared" si="3"/>
        <v>205</v>
      </c>
      <c r="O18" s="19">
        <f t="shared" si="4"/>
        <v>141</v>
      </c>
      <c r="P18" s="20"/>
    </row>
    <row r="19" spans="1:16" s="16" customFormat="1" ht="17.25" customHeight="1">
      <c r="A19" s="13">
        <v>11</v>
      </c>
      <c r="B19" s="68" t="s">
        <v>59</v>
      </c>
      <c r="C19" s="29">
        <v>8</v>
      </c>
      <c r="D19" s="30">
        <v>157</v>
      </c>
      <c r="E19" s="31">
        <v>204</v>
      </c>
      <c r="F19" s="31">
        <v>136</v>
      </c>
      <c r="G19" s="31">
        <v>174</v>
      </c>
      <c r="H19" s="31">
        <v>191</v>
      </c>
      <c r="I19" s="31">
        <v>223</v>
      </c>
      <c r="J19" s="25"/>
      <c r="K19" s="26">
        <f t="shared" si="0"/>
        <v>1085</v>
      </c>
      <c r="L19" s="27">
        <f t="shared" si="1"/>
        <v>1133</v>
      </c>
      <c r="M19" s="28">
        <f t="shared" si="2"/>
        <v>188.83333333333334</v>
      </c>
      <c r="N19" s="14">
        <f t="shared" si="3"/>
        <v>223</v>
      </c>
      <c r="O19" s="19">
        <f t="shared" si="4"/>
        <v>136</v>
      </c>
      <c r="P19" s="20"/>
    </row>
    <row r="20" spans="1:21" s="16" customFormat="1" ht="17.25" customHeight="1">
      <c r="A20" s="13">
        <v>12</v>
      </c>
      <c r="B20" s="64" t="s">
        <v>36</v>
      </c>
      <c r="C20" s="29">
        <v>5</v>
      </c>
      <c r="D20" s="30">
        <v>185</v>
      </c>
      <c r="E20" s="31">
        <v>183</v>
      </c>
      <c r="F20" s="31">
        <v>159</v>
      </c>
      <c r="G20" s="31">
        <v>201</v>
      </c>
      <c r="H20" s="31">
        <v>179</v>
      </c>
      <c r="I20" s="31">
        <v>179</v>
      </c>
      <c r="J20" s="25">
        <v>172</v>
      </c>
      <c r="K20" s="26">
        <f t="shared" si="0"/>
        <v>1099</v>
      </c>
      <c r="L20" s="27">
        <f t="shared" si="1"/>
        <v>1129</v>
      </c>
      <c r="M20" s="28">
        <f t="shared" si="2"/>
        <v>188.16666666666666</v>
      </c>
      <c r="N20" s="14">
        <f t="shared" si="3"/>
        <v>201</v>
      </c>
      <c r="O20" s="19">
        <f t="shared" si="4"/>
        <v>159</v>
      </c>
      <c r="P20" s="20"/>
      <c r="Q20" s="20"/>
      <c r="R20" s="20"/>
      <c r="S20" s="20"/>
      <c r="T20" s="20"/>
      <c r="U20" s="20"/>
    </row>
    <row r="21" spans="1:21" s="16" customFormat="1" ht="17.25" customHeight="1">
      <c r="A21" s="13">
        <v>13</v>
      </c>
      <c r="B21" s="39" t="s">
        <v>15</v>
      </c>
      <c r="C21" s="22">
        <v>8</v>
      </c>
      <c r="D21" s="30">
        <v>188</v>
      </c>
      <c r="E21" s="31">
        <v>206</v>
      </c>
      <c r="F21" s="31">
        <v>192</v>
      </c>
      <c r="G21" s="31">
        <v>179</v>
      </c>
      <c r="H21" s="31">
        <v>143</v>
      </c>
      <c r="I21" s="31">
        <v>158</v>
      </c>
      <c r="J21" s="25">
        <v>156</v>
      </c>
      <c r="K21" s="26">
        <f t="shared" si="0"/>
        <v>1079</v>
      </c>
      <c r="L21" s="27">
        <f t="shared" si="1"/>
        <v>1127</v>
      </c>
      <c r="M21" s="28">
        <f t="shared" si="2"/>
        <v>187.83333333333334</v>
      </c>
      <c r="N21" s="14">
        <f t="shared" si="3"/>
        <v>206</v>
      </c>
      <c r="O21" s="19">
        <f t="shared" si="4"/>
        <v>143</v>
      </c>
      <c r="P21" s="20"/>
      <c r="Q21" s="20"/>
      <c r="R21" s="20"/>
      <c r="S21" s="20"/>
      <c r="T21" s="20"/>
      <c r="U21" s="20"/>
    </row>
    <row r="22" spans="1:21" s="16" customFormat="1" ht="17.25" customHeight="1">
      <c r="A22" s="13">
        <v>14</v>
      </c>
      <c r="B22" s="39" t="s">
        <v>34</v>
      </c>
      <c r="C22" s="29">
        <v>8</v>
      </c>
      <c r="D22" s="30">
        <v>160</v>
      </c>
      <c r="E22" s="31">
        <v>150</v>
      </c>
      <c r="F22" s="31">
        <v>167</v>
      </c>
      <c r="G22" s="31">
        <v>169</v>
      </c>
      <c r="H22" s="31">
        <v>188</v>
      </c>
      <c r="I22" s="31">
        <v>194</v>
      </c>
      <c r="J22" s="25">
        <v>197</v>
      </c>
      <c r="K22" s="26">
        <f t="shared" si="0"/>
        <v>1075</v>
      </c>
      <c r="L22" s="27">
        <f t="shared" si="1"/>
        <v>1123</v>
      </c>
      <c r="M22" s="28">
        <f t="shared" si="2"/>
        <v>187.16666666666666</v>
      </c>
      <c r="N22" s="14">
        <f t="shared" si="3"/>
        <v>197</v>
      </c>
      <c r="O22" s="19">
        <f t="shared" si="4"/>
        <v>150</v>
      </c>
      <c r="P22" s="20"/>
      <c r="Q22" s="20"/>
      <c r="R22" s="20"/>
      <c r="S22" s="20"/>
      <c r="T22" s="20"/>
      <c r="U22" s="20"/>
    </row>
    <row r="23" spans="1:21" s="16" customFormat="1" ht="17.25" customHeight="1">
      <c r="A23" s="13">
        <v>15</v>
      </c>
      <c r="B23" s="34" t="s">
        <v>43</v>
      </c>
      <c r="C23" s="29">
        <v>8</v>
      </c>
      <c r="D23" s="72">
        <v>148</v>
      </c>
      <c r="E23" s="73">
        <v>155</v>
      </c>
      <c r="F23" s="73">
        <v>187</v>
      </c>
      <c r="G23" s="73">
        <v>185</v>
      </c>
      <c r="H23" s="73">
        <v>236</v>
      </c>
      <c r="I23" s="73">
        <v>155</v>
      </c>
      <c r="J23" s="25">
        <v>157</v>
      </c>
      <c r="K23" s="26">
        <f t="shared" si="0"/>
        <v>1075</v>
      </c>
      <c r="L23" s="27">
        <f t="shared" si="1"/>
        <v>1123</v>
      </c>
      <c r="M23" s="28">
        <f t="shared" si="2"/>
        <v>187.16666666666666</v>
      </c>
      <c r="N23" s="14">
        <f t="shared" si="3"/>
        <v>236</v>
      </c>
      <c r="O23" s="19">
        <f t="shared" si="4"/>
        <v>148</v>
      </c>
      <c r="P23" s="20"/>
      <c r="Q23" s="20"/>
      <c r="R23" s="20"/>
      <c r="S23" s="20"/>
      <c r="T23" s="20"/>
      <c r="U23" s="20"/>
    </row>
    <row r="24" spans="1:21" s="16" customFormat="1" ht="17.25" customHeight="1">
      <c r="A24" s="13">
        <v>16</v>
      </c>
      <c r="B24" s="34" t="s">
        <v>30</v>
      </c>
      <c r="C24" s="22"/>
      <c r="D24" s="72">
        <v>188</v>
      </c>
      <c r="E24" s="73">
        <v>204</v>
      </c>
      <c r="F24" s="73">
        <v>148</v>
      </c>
      <c r="G24" s="73">
        <v>184</v>
      </c>
      <c r="H24" s="73">
        <v>221</v>
      </c>
      <c r="I24" s="73">
        <v>165</v>
      </c>
      <c r="J24" s="25">
        <v>155</v>
      </c>
      <c r="K24" s="26">
        <f t="shared" si="0"/>
        <v>1117</v>
      </c>
      <c r="L24" s="27">
        <f t="shared" si="1"/>
        <v>1117</v>
      </c>
      <c r="M24" s="28">
        <f t="shared" si="2"/>
        <v>186.16666666666666</v>
      </c>
      <c r="N24" s="14">
        <f t="shared" si="3"/>
        <v>221</v>
      </c>
      <c r="O24" s="19">
        <f t="shared" si="4"/>
        <v>148</v>
      </c>
      <c r="P24" s="20"/>
      <c r="Q24" s="20"/>
      <c r="R24" s="20"/>
      <c r="S24" s="20"/>
      <c r="T24" s="20"/>
      <c r="U24" s="20"/>
    </row>
    <row r="25" spans="1:21" s="16" customFormat="1" ht="17.25" customHeight="1">
      <c r="A25" s="13">
        <v>17</v>
      </c>
      <c r="B25" s="34" t="s">
        <v>64</v>
      </c>
      <c r="C25" s="22">
        <v>8</v>
      </c>
      <c r="D25" s="72">
        <v>187</v>
      </c>
      <c r="E25" s="73">
        <v>157</v>
      </c>
      <c r="F25" s="73">
        <v>203</v>
      </c>
      <c r="G25" s="73">
        <v>182</v>
      </c>
      <c r="H25" s="73">
        <v>171</v>
      </c>
      <c r="I25" s="73">
        <v>169</v>
      </c>
      <c r="J25" s="25">
        <v>152</v>
      </c>
      <c r="K25" s="26">
        <f t="shared" si="0"/>
        <v>1069</v>
      </c>
      <c r="L25" s="27">
        <f t="shared" si="1"/>
        <v>1117</v>
      </c>
      <c r="M25" s="28">
        <f t="shared" si="2"/>
        <v>186.16666666666666</v>
      </c>
      <c r="N25" s="14">
        <f t="shared" si="3"/>
        <v>203</v>
      </c>
      <c r="O25" s="19">
        <f t="shared" si="4"/>
        <v>152</v>
      </c>
      <c r="P25" s="20"/>
      <c r="Q25" s="20"/>
      <c r="R25" s="20"/>
      <c r="S25" s="20"/>
      <c r="T25" s="20"/>
      <c r="U25" s="20"/>
    </row>
    <row r="26" spans="1:21" s="16" customFormat="1" ht="17.25" customHeight="1">
      <c r="A26" s="13">
        <v>18</v>
      </c>
      <c r="B26" s="64" t="s">
        <v>65</v>
      </c>
      <c r="C26" s="29"/>
      <c r="D26" s="30">
        <v>186</v>
      </c>
      <c r="E26" s="31">
        <v>212</v>
      </c>
      <c r="F26" s="31">
        <v>168</v>
      </c>
      <c r="G26" s="31">
        <v>161</v>
      </c>
      <c r="H26" s="31">
        <v>215</v>
      </c>
      <c r="I26" s="31">
        <v>174</v>
      </c>
      <c r="J26" s="25">
        <v>127</v>
      </c>
      <c r="K26" s="26">
        <f t="shared" si="0"/>
        <v>1116</v>
      </c>
      <c r="L26" s="27">
        <f t="shared" si="1"/>
        <v>1116</v>
      </c>
      <c r="M26" s="28">
        <f t="shared" si="2"/>
        <v>186</v>
      </c>
      <c r="N26" s="14">
        <f t="shared" si="3"/>
        <v>215</v>
      </c>
      <c r="O26" s="19">
        <f t="shared" si="4"/>
        <v>127</v>
      </c>
      <c r="P26" s="20"/>
      <c r="Q26" s="20"/>
      <c r="R26" s="20"/>
      <c r="S26" s="20"/>
      <c r="T26" s="20"/>
      <c r="U26" s="20"/>
    </row>
    <row r="27" spans="1:21" s="16" customFormat="1" ht="17.25" customHeight="1">
      <c r="A27" s="81">
        <v>19</v>
      </c>
      <c r="B27" s="68" t="s">
        <v>32</v>
      </c>
      <c r="C27" s="42">
        <v>13</v>
      </c>
      <c r="D27" s="72">
        <v>181</v>
      </c>
      <c r="E27" s="73">
        <v>153</v>
      </c>
      <c r="F27" s="73">
        <v>168</v>
      </c>
      <c r="G27" s="73">
        <v>162</v>
      </c>
      <c r="H27" s="73">
        <v>191</v>
      </c>
      <c r="I27" s="73">
        <v>139</v>
      </c>
      <c r="J27" s="25">
        <v>180</v>
      </c>
      <c r="K27" s="26">
        <f t="shared" si="0"/>
        <v>1035</v>
      </c>
      <c r="L27" s="27">
        <f t="shared" si="1"/>
        <v>1113</v>
      </c>
      <c r="M27" s="28">
        <f t="shared" si="2"/>
        <v>185.5</v>
      </c>
      <c r="N27" s="14">
        <f t="shared" si="3"/>
        <v>191</v>
      </c>
      <c r="O27" s="19">
        <f t="shared" si="4"/>
        <v>139</v>
      </c>
      <c r="P27" s="20"/>
      <c r="Q27" s="20"/>
      <c r="R27" s="20"/>
      <c r="S27" s="20"/>
      <c r="T27" s="20"/>
      <c r="U27" s="20"/>
    </row>
    <row r="28" spans="1:21" s="16" customFormat="1" ht="17.25" customHeight="1">
      <c r="A28" s="13">
        <v>20</v>
      </c>
      <c r="B28" s="82" t="s">
        <v>48</v>
      </c>
      <c r="C28" s="41"/>
      <c r="D28" s="31">
        <v>169</v>
      </c>
      <c r="E28" s="31">
        <v>184</v>
      </c>
      <c r="F28" s="31">
        <v>148</v>
      </c>
      <c r="G28" s="31">
        <v>156</v>
      </c>
      <c r="H28" s="31">
        <v>198</v>
      </c>
      <c r="I28" s="31">
        <v>169</v>
      </c>
      <c r="J28" s="44">
        <v>222</v>
      </c>
      <c r="K28" s="26">
        <f t="shared" si="0"/>
        <v>1098</v>
      </c>
      <c r="L28" s="27">
        <f t="shared" si="1"/>
        <v>1098</v>
      </c>
      <c r="M28" s="28">
        <f t="shared" si="2"/>
        <v>183</v>
      </c>
      <c r="N28" s="14">
        <f t="shared" si="3"/>
        <v>222</v>
      </c>
      <c r="O28" s="19">
        <f t="shared" si="4"/>
        <v>148</v>
      </c>
      <c r="P28" s="20"/>
      <c r="Q28" s="20"/>
      <c r="R28" s="20"/>
      <c r="S28" s="20"/>
      <c r="T28" s="20"/>
      <c r="U28" s="20"/>
    </row>
    <row r="29" spans="1:21" s="16" customFormat="1" ht="17.25" customHeight="1">
      <c r="A29" s="13">
        <v>21</v>
      </c>
      <c r="B29" s="78" t="s">
        <v>11</v>
      </c>
      <c r="C29" s="29"/>
      <c r="D29" s="69">
        <v>218</v>
      </c>
      <c r="E29" s="70">
        <v>184</v>
      </c>
      <c r="F29" s="70">
        <v>166</v>
      </c>
      <c r="G29" s="70">
        <v>185</v>
      </c>
      <c r="H29" s="70">
        <v>166</v>
      </c>
      <c r="I29" s="70">
        <v>173</v>
      </c>
      <c r="J29" s="46">
        <v>142</v>
      </c>
      <c r="K29" s="26">
        <f t="shared" si="0"/>
        <v>1092</v>
      </c>
      <c r="L29" s="27">
        <f t="shared" si="1"/>
        <v>1092</v>
      </c>
      <c r="M29" s="28">
        <f t="shared" si="2"/>
        <v>182</v>
      </c>
      <c r="N29" s="14">
        <f t="shared" si="3"/>
        <v>218</v>
      </c>
      <c r="O29" s="19">
        <f t="shared" si="4"/>
        <v>142</v>
      </c>
      <c r="P29" s="20"/>
      <c r="Q29" s="20"/>
      <c r="R29" s="20"/>
      <c r="S29" s="20"/>
      <c r="T29" s="20"/>
      <c r="U29" s="20"/>
    </row>
    <row r="30" spans="1:21" s="16" customFormat="1" ht="17.25" customHeight="1">
      <c r="A30" s="13">
        <v>22</v>
      </c>
      <c r="B30" s="80" t="s">
        <v>58</v>
      </c>
      <c r="C30" s="29">
        <v>8</v>
      </c>
      <c r="D30" s="30">
        <v>163</v>
      </c>
      <c r="E30" s="31">
        <v>157</v>
      </c>
      <c r="F30" s="31">
        <v>214</v>
      </c>
      <c r="G30" s="31">
        <v>162</v>
      </c>
      <c r="H30" s="31">
        <v>190</v>
      </c>
      <c r="I30" s="31">
        <v>156</v>
      </c>
      <c r="J30" s="25"/>
      <c r="K30" s="26">
        <f t="shared" si="0"/>
        <v>1042</v>
      </c>
      <c r="L30" s="27">
        <f t="shared" si="1"/>
        <v>1090</v>
      </c>
      <c r="M30" s="28">
        <f t="shared" si="2"/>
        <v>181.66666666666666</v>
      </c>
      <c r="N30" s="14">
        <f t="shared" si="3"/>
        <v>214</v>
      </c>
      <c r="O30" s="19">
        <f t="shared" si="4"/>
        <v>156</v>
      </c>
      <c r="P30" s="20"/>
      <c r="Q30" s="20"/>
      <c r="R30" s="20"/>
      <c r="S30" s="20"/>
      <c r="T30" s="20"/>
      <c r="U30" s="20"/>
    </row>
    <row r="31" spans="1:21" s="16" customFormat="1" ht="17.25" customHeight="1">
      <c r="A31" s="13">
        <v>23</v>
      </c>
      <c r="B31" s="75" t="s">
        <v>28</v>
      </c>
      <c r="C31" s="29"/>
      <c r="D31" s="30">
        <v>122</v>
      </c>
      <c r="E31" s="31">
        <v>151</v>
      </c>
      <c r="F31" s="31">
        <v>193</v>
      </c>
      <c r="G31" s="31">
        <v>167</v>
      </c>
      <c r="H31" s="31">
        <v>157</v>
      </c>
      <c r="I31" s="31">
        <v>146</v>
      </c>
      <c r="J31" s="25"/>
      <c r="K31" s="26">
        <f t="shared" si="0"/>
        <v>936</v>
      </c>
      <c r="L31" s="27">
        <f t="shared" si="1"/>
        <v>936</v>
      </c>
      <c r="M31" s="28">
        <f t="shared" si="2"/>
        <v>156</v>
      </c>
      <c r="N31" s="14"/>
      <c r="O31" s="19"/>
      <c r="P31" s="20"/>
      <c r="Q31" s="20"/>
      <c r="R31" s="20"/>
      <c r="S31" s="20"/>
      <c r="T31" s="20"/>
      <c r="U31" s="20"/>
    </row>
    <row r="32" spans="1:21" s="16" customFormat="1" ht="17.25" customHeight="1">
      <c r="A32" s="13">
        <v>24</v>
      </c>
      <c r="B32" s="68" t="s">
        <v>26</v>
      </c>
      <c r="C32" s="29"/>
      <c r="D32" s="30">
        <v>199</v>
      </c>
      <c r="E32" s="31">
        <v>167</v>
      </c>
      <c r="F32" s="31">
        <v>206</v>
      </c>
      <c r="G32" s="31">
        <v>162</v>
      </c>
      <c r="H32" s="31">
        <v>168</v>
      </c>
      <c r="I32" s="31">
        <v>178</v>
      </c>
      <c r="J32" s="25">
        <v>165</v>
      </c>
      <c r="K32" s="26">
        <f t="shared" si="0"/>
        <v>1083</v>
      </c>
      <c r="L32" s="27">
        <f t="shared" si="1"/>
        <v>1083</v>
      </c>
      <c r="M32" s="28">
        <f t="shared" si="2"/>
        <v>180.5</v>
      </c>
      <c r="N32" s="14"/>
      <c r="O32" s="19"/>
      <c r="P32" s="20"/>
      <c r="Q32" s="20"/>
      <c r="R32" s="20"/>
      <c r="S32" s="20"/>
      <c r="T32" s="20"/>
      <c r="U32" s="20"/>
    </row>
    <row r="33" spans="1:15" ht="18.75">
      <c r="A33" s="13">
        <v>25</v>
      </c>
      <c r="B33" s="67" t="s">
        <v>44</v>
      </c>
      <c r="C33" s="29"/>
      <c r="D33" s="72">
        <v>154</v>
      </c>
      <c r="E33" s="73">
        <v>187</v>
      </c>
      <c r="F33" s="73">
        <v>172</v>
      </c>
      <c r="G33" s="73">
        <v>196</v>
      </c>
      <c r="H33" s="73">
        <v>179</v>
      </c>
      <c r="I33" s="73">
        <v>168</v>
      </c>
      <c r="J33" s="25">
        <v>180</v>
      </c>
      <c r="K33" s="26">
        <f t="shared" si="0"/>
        <v>1082</v>
      </c>
      <c r="L33" s="27">
        <f t="shared" si="1"/>
        <v>1082</v>
      </c>
      <c r="M33" s="28">
        <f t="shared" si="2"/>
        <v>180.33333333333334</v>
      </c>
      <c r="N33" s="14">
        <f t="shared" si="3"/>
        <v>196</v>
      </c>
      <c r="O33" s="19">
        <f t="shared" si="4"/>
        <v>154</v>
      </c>
    </row>
    <row r="34" spans="1:15" ht="18">
      <c r="A34" s="13">
        <v>26</v>
      </c>
      <c r="B34" s="34" t="s">
        <v>37</v>
      </c>
      <c r="C34" s="29"/>
      <c r="D34" s="30">
        <v>174</v>
      </c>
      <c r="E34" s="31">
        <v>141</v>
      </c>
      <c r="F34" s="31">
        <v>160</v>
      </c>
      <c r="G34" s="31">
        <v>199</v>
      </c>
      <c r="H34" s="31">
        <v>184</v>
      </c>
      <c r="I34" s="31">
        <v>193</v>
      </c>
      <c r="J34" s="25">
        <v>162</v>
      </c>
      <c r="K34" s="26">
        <f t="shared" si="0"/>
        <v>1072</v>
      </c>
      <c r="L34" s="27">
        <f t="shared" si="1"/>
        <v>1072</v>
      </c>
      <c r="M34" s="28">
        <f t="shared" si="2"/>
        <v>178.66666666666666</v>
      </c>
      <c r="N34" s="14">
        <f>MAX(D34:J34)</f>
        <v>199</v>
      </c>
      <c r="O34" s="19">
        <f>MIN(D34:J34)</f>
        <v>141</v>
      </c>
    </row>
    <row r="35" spans="1:15" ht="18.75">
      <c r="A35" s="13">
        <v>27</v>
      </c>
      <c r="B35" s="21" t="s">
        <v>61</v>
      </c>
      <c r="C35" s="22">
        <v>5</v>
      </c>
      <c r="D35" s="23">
        <v>182</v>
      </c>
      <c r="E35" s="24">
        <v>144</v>
      </c>
      <c r="F35" s="24">
        <v>127</v>
      </c>
      <c r="G35" s="24">
        <v>176</v>
      </c>
      <c r="H35" s="24">
        <v>136</v>
      </c>
      <c r="I35" s="24">
        <v>203</v>
      </c>
      <c r="J35" s="25">
        <v>192</v>
      </c>
      <c r="K35" s="26">
        <f t="shared" si="0"/>
        <v>1033</v>
      </c>
      <c r="L35" s="27">
        <f t="shared" si="1"/>
        <v>1063</v>
      </c>
      <c r="M35" s="28">
        <f t="shared" si="2"/>
        <v>177.16666666666666</v>
      </c>
      <c r="N35" s="14">
        <f>MAX(D35:J35)</f>
        <v>203</v>
      </c>
      <c r="O35" s="19">
        <f>MIN(D35:J35)</f>
        <v>127</v>
      </c>
    </row>
    <row r="36" spans="1:15" ht="18">
      <c r="A36" s="13">
        <v>28</v>
      </c>
      <c r="B36" s="34" t="s">
        <v>35</v>
      </c>
      <c r="C36" s="22">
        <v>5</v>
      </c>
      <c r="D36" s="30">
        <v>144</v>
      </c>
      <c r="E36" s="31">
        <v>186</v>
      </c>
      <c r="F36" s="31">
        <v>144</v>
      </c>
      <c r="G36" s="31">
        <v>193</v>
      </c>
      <c r="H36" s="31">
        <v>162</v>
      </c>
      <c r="I36" s="31">
        <v>179</v>
      </c>
      <c r="J36" s="25">
        <v>144</v>
      </c>
      <c r="K36" s="26">
        <f t="shared" si="0"/>
        <v>1008</v>
      </c>
      <c r="L36" s="27">
        <f t="shared" si="1"/>
        <v>1038</v>
      </c>
      <c r="M36" s="28">
        <f t="shared" si="2"/>
        <v>173</v>
      </c>
      <c r="N36" s="14">
        <f aca="true" t="shared" si="5" ref="N36:N49">MAX(D36:J36)</f>
        <v>193</v>
      </c>
      <c r="O36" s="19">
        <f aca="true" t="shared" si="6" ref="O36:O49">MIN(D36:J36)</f>
        <v>144</v>
      </c>
    </row>
    <row r="37" spans="1:15" ht="18">
      <c r="A37" s="13">
        <v>29</v>
      </c>
      <c r="B37" s="34" t="s">
        <v>33</v>
      </c>
      <c r="C37" s="29"/>
      <c r="D37" s="30">
        <v>145</v>
      </c>
      <c r="E37" s="31">
        <v>171</v>
      </c>
      <c r="F37" s="31">
        <v>172</v>
      </c>
      <c r="G37" s="31">
        <v>160</v>
      </c>
      <c r="H37" s="31">
        <v>200</v>
      </c>
      <c r="I37" s="31">
        <v>180</v>
      </c>
      <c r="J37" s="25"/>
      <c r="K37" s="26">
        <f t="shared" si="0"/>
        <v>1028</v>
      </c>
      <c r="L37" s="27">
        <f t="shared" si="1"/>
        <v>1028</v>
      </c>
      <c r="M37" s="28">
        <f t="shared" si="2"/>
        <v>171.33333333333334</v>
      </c>
      <c r="N37" s="14">
        <f t="shared" si="5"/>
        <v>200</v>
      </c>
      <c r="O37" s="19">
        <f t="shared" si="6"/>
        <v>145</v>
      </c>
    </row>
    <row r="38" spans="1:15" ht="18.75">
      <c r="A38" s="13">
        <v>30</v>
      </c>
      <c r="B38" s="21" t="s">
        <v>67</v>
      </c>
      <c r="C38" s="22">
        <v>8</v>
      </c>
      <c r="D38" s="23">
        <v>155</v>
      </c>
      <c r="E38" s="24">
        <v>168</v>
      </c>
      <c r="F38" s="24">
        <v>158</v>
      </c>
      <c r="G38" s="24">
        <v>154</v>
      </c>
      <c r="H38" s="24">
        <v>137</v>
      </c>
      <c r="I38" s="24">
        <v>196</v>
      </c>
      <c r="J38" s="25"/>
      <c r="K38" s="26">
        <f t="shared" si="0"/>
        <v>968</v>
      </c>
      <c r="L38" s="27">
        <f t="shared" si="1"/>
        <v>1016</v>
      </c>
      <c r="M38" s="28">
        <f t="shared" si="2"/>
        <v>169.33333333333334</v>
      </c>
      <c r="N38" s="14">
        <f t="shared" si="5"/>
        <v>196</v>
      </c>
      <c r="O38" s="19">
        <f t="shared" si="6"/>
        <v>137</v>
      </c>
    </row>
    <row r="39" spans="1:15" ht="18">
      <c r="A39" s="13">
        <v>31</v>
      </c>
      <c r="B39" s="34" t="s">
        <v>16</v>
      </c>
      <c r="C39" s="29"/>
      <c r="D39" s="30">
        <v>190</v>
      </c>
      <c r="E39" s="31">
        <v>153</v>
      </c>
      <c r="F39" s="31">
        <v>161</v>
      </c>
      <c r="G39" s="31">
        <v>152</v>
      </c>
      <c r="H39" s="31">
        <v>178</v>
      </c>
      <c r="I39" s="31">
        <v>170</v>
      </c>
      <c r="J39" s="25">
        <v>137</v>
      </c>
      <c r="K39" s="26">
        <f t="shared" si="0"/>
        <v>1004</v>
      </c>
      <c r="L39" s="27">
        <f t="shared" si="1"/>
        <v>1004</v>
      </c>
      <c r="M39" s="28">
        <f t="shared" si="2"/>
        <v>167.33333333333334</v>
      </c>
      <c r="N39" s="14">
        <f t="shared" si="5"/>
        <v>190</v>
      </c>
      <c r="O39" s="19">
        <f t="shared" si="6"/>
        <v>137</v>
      </c>
    </row>
    <row r="40" spans="1:15" ht="18.75">
      <c r="A40" s="13">
        <v>32</v>
      </c>
      <c r="B40" s="39" t="s">
        <v>18</v>
      </c>
      <c r="C40" s="22">
        <v>13</v>
      </c>
      <c r="D40" s="72">
        <v>144</v>
      </c>
      <c r="E40" s="73">
        <v>163</v>
      </c>
      <c r="F40" s="73">
        <v>160</v>
      </c>
      <c r="G40" s="73">
        <v>166</v>
      </c>
      <c r="H40" s="73">
        <v>121</v>
      </c>
      <c r="I40" s="73">
        <v>147</v>
      </c>
      <c r="J40" s="25"/>
      <c r="K40" s="26">
        <f t="shared" si="0"/>
        <v>901</v>
      </c>
      <c r="L40" s="27">
        <f t="shared" si="1"/>
        <v>979</v>
      </c>
      <c r="M40" s="28">
        <f t="shared" si="2"/>
        <v>163.16666666666666</v>
      </c>
      <c r="N40" s="14">
        <f t="shared" si="5"/>
        <v>166</v>
      </c>
      <c r="O40" s="19">
        <f t="shared" si="6"/>
        <v>121</v>
      </c>
    </row>
    <row r="41" spans="1:15" ht="18.75">
      <c r="A41" s="13">
        <v>33</v>
      </c>
      <c r="B41" s="34" t="s">
        <v>19</v>
      </c>
      <c r="C41" s="29">
        <v>8</v>
      </c>
      <c r="D41" s="72">
        <v>157</v>
      </c>
      <c r="E41" s="73">
        <v>171</v>
      </c>
      <c r="F41" s="73">
        <v>180</v>
      </c>
      <c r="G41" s="73">
        <v>151</v>
      </c>
      <c r="H41" s="73">
        <v>135</v>
      </c>
      <c r="I41" s="73">
        <v>134</v>
      </c>
      <c r="J41" s="25"/>
      <c r="K41" s="26">
        <f t="shared" si="0"/>
        <v>928</v>
      </c>
      <c r="L41" s="27">
        <f t="shared" si="1"/>
        <v>976</v>
      </c>
      <c r="M41" s="28">
        <f t="shared" si="2"/>
        <v>162.66666666666666</v>
      </c>
      <c r="N41" s="14">
        <f t="shared" si="5"/>
        <v>180</v>
      </c>
      <c r="O41" s="19">
        <f t="shared" si="6"/>
        <v>134</v>
      </c>
    </row>
    <row r="42" spans="1:17" ht="18.75">
      <c r="A42" s="13">
        <v>34</v>
      </c>
      <c r="B42" s="39" t="s">
        <v>54</v>
      </c>
      <c r="C42" s="29"/>
      <c r="D42" s="72">
        <v>176</v>
      </c>
      <c r="E42" s="73">
        <v>162</v>
      </c>
      <c r="F42" s="73">
        <v>157</v>
      </c>
      <c r="G42" s="73">
        <v>148</v>
      </c>
      <c r="H42" s="73">
        <v>139</v>
      </c>
      <c r="I42" s="73">
        <v>161</v>
      </c>
      <c r="J42" s="25">
        <v>167</v>
      </c>
      <c r="K42" s="26">
        <f t="shared" si="0"/>
        <v>971</v>
      </c>
      <c r="L42" s="27">
        <f t="shared" si="1"/>
        <v>971</v>
      </c>
      <c r="M42" s="28">
        <f t="shared" si="2"/>
        <v>161.83333333333334</v>
      </c>
      <c r="N42" s="14">
        <f t="shared" si="5"/>
        <v>176</v>
      </c>
      <c r="O42" s="19">
        <f t="shared" si="6"/>
        <v>139</v>
      </c>
      <c r="Q42" t="s">
        <v>68</v>
      </c>
    </row>
    <row r="43" spans="1:15" ht="18.75">
      <c r="A43" s="13">
        <v>35</v>
      </c>
      <c r="B43" s="39" t="s">
        <v>17</v>
      </c>
      <c r="C43" s="29">
        <v>5</v>
      </c>
      <c r="D43" s="72">
        <v>180</v>
      </c>
      <c r="E43" s="73">
        <v>163</v>
      </c>
      <c r="F43" s="73">
        <v>166</v>
      </c>
      <c r="G43" s="73">
        <v>151</v>
      </c>
      <c r="H43" s="73">
        <v>143</v>
      </c>
      <c r="I43" s="73">
        <v>137</v>
      </c>
      <c r="J43" s="25"/>
      <c r="K43" s="26">
        <f t="shared" si="0"/>
        <v>940</v>
      </c>
      <c r="L43" s="27">
        <f t="shared" si="1"/>
        <v>970</v>
      </c>
      <c r="M43" s="28">
        <f t="shared" si="2"/>
        <v>161.66666666666666</v>
      </c>
      <c r="N43" s="14">
        <f t="shared" si="5"/>
        <v>180</v>
      </c>
      <c r="O43" s="19">
        <f t="shared" si="6"/>
        <v>137</v>
      </c>
    </row>
    <row r="44" spans="1:15" ht="18.75">
      <c r="A44" s="13">
        <v>36</v>
      </c>
      <c r="B44" s="34" t="s">
        <v>25</v>
      </c>
      <c r="C44" s="22"/>
      <c r="D44" s="72">
        <v>135</v>
      </c>
      <c r="E44" s="73">
        <v>136</v>
      </c>
      <c r="F44" s="76">
        <v>153</v>
      </c>
      <c r="G44" s="76">
        <v>168</v>
      </c>
      <c r="H44" s="76">
        <v>168</v>
      </c>
      <c r="I44" s="76">
        <v>160</v>
      </c>
      <c r="J44" s="25">
        <v>165</v>
      </c>
      <c r="K44" s="26">
        <f t="shared" si="0"/>
        <v>950</v>
      </c>
      <c r="L44" s="27">
        <f t="shared" si="1"/>
        <v>950</v>
      </c>
      <c r="M44" s="28">
        <f t="shared" si="2"/>
        <v>158.33333333333334</v>
      </c>
      <c r="N44" s="14">
        <f t="shared" si="5"/>
        <v>168</v>
      </c>
      <c r="O44" s="19">
        <f t="shared" si="6"/>
        <v>135</v>
      </c>
    </row>
    <row r="45" spans="1:15" ht="18.75">
      <c r="A45" s="13">
        <v>37</v>
      </c>
      <c r="B45" s="36" t="s">
        <v>45</v>
      </c>
      <c r="C45" s="29"/>
      <c r="D45" s="23">
        <v>139</v>
      </c>
      <c r="E45" s="24">
        <v>131</v>
      </c>
      <c r="F45" s="24">
        <v>171</v>
      </c>
      <c r="G45" s="24">
        <v>170</v>
      </c>
      <c r="H45" s="24">
        <v>171</v>
      </c>
      <c r="I45" s="24">
        <v>166</v>
      </c>
      <c r="J45" s="25"/>
      <c r="K45" s="26">
        <f t="shared" si="0"/>
        <v>948</v>
      </c>
      <c r="L45" s="27">
        <f t="shared" si="1"/>
        <v>948</v>
      </c>
      <c r="M45" s="28">
        <f t="shared" si="2"/>
        <v>158</v>
      </c>
      <c r="N45" s="14">
        <f t="shared" si="5"/>
        <v>171</v>
      </c>
      <c r="O45" s="19">
        <f t="shared" si="6"/>
        <v>131</v>
      </c>
    </row>
    <row r="46" spans="1:15" ht="18.75">
      <c r="A46" s="13">
        <v>38</v>
      </c>
      <c r="B46" s="77" t="s">
        <v>60</v>
      </c>
      <c r="C46" s="22">
        <v>8</v>
      </c>
      <c r="D46" s="72">
        <v>125</v>
      </c>
      <c r="E46" s="73">
        <v>163</v>
      </c>
      <c r="F46" s="73">
        <v>189</v>
      </c>
      <c r="G46" s="73">
        <v>116</v>
      </c>
      <c r="H46" s="73">
        <v>130</v>
      </c>
      <c r="I46" s="73">
        <v>163</v>
      </c>
      <c r="J46" s="25"/>
      <c r="K46" s="26">
        <f t="shared" si="0"/>
        <v>886</v>
      </c>
      <c r="L46" s="27">
        <f t="shared" si="1"/>
        <v>934</v>
      </c>
      <c r="M46" s="28">
        <f t="shared" si="2"/>
        <v>155.66666666666666</v>
      </c>
      <c r="N46" s="14">
        <f t="shared" si="5"/>
        <v>189</v>
      </c>
      <c r="O46" s="19">
        <f t="shared" si="6"/>
        <v>116</v>
      </c>
    </row>
    <row r="47" spans="1:15" ht="18.75">
      <c r="A47" s="13">
        <v>39</v>
      </c>
      <c r="B47" s="68" t="s">
        <v>22</v>
      </c>
      <c r="C47" s="22">
        <v>8</v>
      </c>
      <c r="D47" s="72">
        <v>135</v>
      </c>
      <c r="E47" s="73">
        <v>142</v>
      </c>
      <c r="F47" s="73">
        <v>135</v>
      </c>
      <c r="G47" s="73">
        <v>123</v>
      </c>
      <c r="H47" s="73">
        <v>137</v>
      </c>
      <c r="I47" s="73">
        <v>168</v>
      </c>
      <c r="J47" s="25"/>
      <c r="K47" s="26">
        <f t="shared" si="0"/>
        <v>840</v>
      </c>
      <c r="L47" s="27">
        <f t="shared" si="1"/>
        <v>888</v>
      </c>
      <c r="M47" s="28">
        <f t="shared" si="2"/>
        <v>148</v>
      </c>
      <c r="N47" s="14">
        <f t="shared" si="5"/>
        <v>168</v>
      </c>
      <c r="O47" s="19">
        <f t="shared" si="6"/>
        <v>123</v>
      </c>
    </row>
    <row r="48" spans="1:15" ht="18.75">
      <c r="A48" s="13">
        <v>40</v>
      </c>
      <c r="B48" s="35" t="s">
        <v>57</v>
      </c>
      <c r="C48" s="22"/>
      <c r="D48" s="23">
        <v>134</v>
      </c>
      <c r="E48" s="24">
        <v>124</v>
      </c>
      <c r="F48" s="24">
        <v>112</v>
      </c>
      <c r="G48" s="24">
        <v>131</v>
      </c>
      <c r="H48" s="24">
        <v>157</v>
      </c>
      <c r="I48" s="24">
        <v>179</v>
      </c>
      <c r="J48" s="25"/>
      <c r="K48" s="26">
        <f t="shared" si="0"/>
        <v>837</v>
      </c>
      <c r="L48" s="27">
        <f t="shared" si="1"/>
        <v>837</v>
      </c>
      <c r="M48" s="28">
        <f t="shared" si="2"/>
        <v>139.5</v>
      </c>
      <c r="N48" s="14">
        <f t="shared" si="5"/>
        <v>179</v>
      </c>
      <c r="O48" s="19">
        <f t="shared" si="6"/>
        <v>112</v>
      </c>
    </row>
    <row r="49" spans="1:15" ht="18">
      <c r="A49" s="13">
        <v>41</v>
      </c>
      <c r="B49" s="71" t="s">
        <v>42</v>
      </c>
      <c r="C49" s="29"/>
      <c r="D49" s="30">
        <v>114</v>
      </c>
      <c r="E49" s="31">
        <v>138</v>
      </c>
      <c r="F49" s="31">
        <v>105</v>
      </c>
      <c r="G49" s="31">
        <v>96</v>
      </c>
      <c r="H49" s="31">
        <v>132</v>
      </c>
      <c r="I49" s="31">
        <v>167</v>
      </c>
      <c r="J49" s="25"/>
      <c r="K49" s="26">
        <f t="shared" si="0"/>
        <v>752</v>
      </c>
      <c r="L49" s="27">
        <f t="shared" si="1"/>
        <v>752</v>
      </c>
      <c r="M49" s="28">
        <f t="shared" si="2"/>
        <v>125.33333333333333</v>
      </c>
      <c r="N49" s="14">
        <f t="shared" si="5"/>
        <v>167</v>
      </c>
      <c r="O49" s="19">
        <f t="shared" si="6"/>
        <v>96</v>
      </c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conditionalFormatting sqref="B28 B44">
    <cfRule type="expression" priority="1" dxfId="0" stopIfTrue="1">
      <formula>(C28&gt;0)</formula>
    </cfRule>
  </conditionalFormatting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66" r:id="rId4"/>
  <drawing r:id="rId3"/>
  <legacyDrawing r:id="rId2"/>
  <oleObjects>
    <oleObject progId="Рисунок Microsoft Word" shapeId="877704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28"/>
  <sheetViews>
    <sheetView zoomScale="60" zoomScaleNormal="60" workbookViewId="0" topLeftCell="A1">
      <selection activeCell="F5" sqref="F5:F27"/>
    </sheetView>
  </sheetViews>
  <sheetFormatPr defaultColWidth="9.140625" defaultRowHeight="12.75"/>
  <cols>
    <col min="1" max="1" width="11.57421875" style="0" customWidth="1"/>
    <col min="2" max="2" width="34.28125" style="0" customWidth="1"/>
    <col min="3" max="5" width="11.57421875" style="0" customWidth="1"/>
    <col min="6" max="6" width="42.00390625" style="0" customWidth="1"/>
    <col min="7" max="16384" width="11.57421875" style="0" customWidth="1"/>
  </cols>
  <sheetData>
    <row r="1" spans="1:7" s="6" customFormat="1" ht="17.25">
      <c r="A1" s="48"/>
      <c r="B1" s="48"/>
      <c r="C1" s="48"/>
      <c r="E1" s="48"/>
      <c r="F1" s="48"/>
      <c r="G1" s="48"/>
    </row>
    <row r="2" spans="1:7" s="6" customFormat="1" ht="17.25">
      <c r="A2" s="48"/>
      <c r="B2" s="48"/>
      <c r="C2" s="48"/>
      <c r="E2" s="48"/>
      <c r="F2" s="48"/>
      <c r="G2" s="48"/>
    </row>
    <row r="3" spans="1:7" s="6" customFormat="1" ht="17.25">
      <c r="A3" s="50"/>
      <c r="B3" s="50"/>
      <c r="C3" s="50"/>
      <c r="E3" s="50"/>
      <c r="F3" s="50"/>
      <c r="G3" s="50"/>
    </row>
    <row r="4" spans="1:7" s="6" customFormat="1" ht="17.25">
      <c r="A4" s="51" t="s">
        <v>3</v>
      </c>
      <c r="B4" s="51" t="s">
        <v>47</v>
      </c>
      <c r="C4" s="51"/>
      <c r="E4" s="51" t="s">
        <v>3</v>
      </c>
      <c r="F4" s="51" t="s">
        <v>47</v>
      </c>
      <c r="G4" s="51"/>
    </row>
    <row r="5" spans="1:7" s="6" customFormat="1" ht="18">
      <c r="A5" s="51">
        <v>1</v>
      </c>
      <c r="B5" s="21" t="s">
        <v>11</v>
      </c>
      <c r="C5" s="51"/>
      <c r="E5" s="51">
        <v>1</v>
      </c>
      <c r="F5" s="21" t="s">
        <v>27</v>
      </c>
      <c r="G5" s="51"/>
    </row>
    <row r="6" spans="1:9" s="6" customFormat="1" ht="18">
      <c r="A6" s="51">
        <v>2</v>
      </c>
      <c r="B6" s="21" t="s">
        <v>12</v>
      </c>
      <c r="C6" s="51"/>
      <c r="E6" s="51">
        <v>2</v>
      </c>
      <c r="F6" s="21" t="s">
        <v>28</v>
      </c>
      <c r="G6" s="51"/>
      <c r="I6" s="52"/>
    </row>
    <row r="7" spans="1:7" s="6" customFormat="1" ht="18">
      <c r="A7" s="51">
        <v>3</v>
      </c>
      <c r="B7" s="21" t="s">
        <v>13</v>
      </c>
      <c r="C7" s="51"/>
      <c r="E7" s="51">
        <v>3</v>
      </c>
      <c r="F7" s="21" t="s">
        <v>29</v>
      </c>
      <c r="G7" s="51"/>
    </row>
    <row r="8" spans="1:7" s="6" customFormat="1" ht="18">
      <c r="A8" s="51">
        <v>4</v>
      </c>
      <c r="B8" s="21" t="s">
        <v>14</v>
      </c>
      <c r="C8" s="51"/>
      <c r="E8" s="51">
        <v>4</v>
      </c>
      <c r="F8" s="36" t="s">
        <v>30</v>
      </c>
      <c r="G8" s="51"/>
    </row>
    <row r="9" spans="1:7" s="6" customFormat="1" ht="18">
      <c r="A9" s="51">
        <v>5</v>
      </c>
      <c r="B9" s="32" t="s">
        <v>15</v>
      </c>
      <c r="C9" s="51"/>
      <c r="E9" s="51">
        <v>5</v>
      </c>
      <c r="F9" s="36" t="s">
        <v>31</v>
      </c>
      <c r="G9" s="51"/>
    </row>
    <row r="10" spans="1:7" s="6" customFormat="1" ht="18">
      <c r="A10" s="51">
        <v>6</v>
      </c>
      <c r="B10" s="33" t="s">
        <v>16</v>
      </c>
      <c r="C10" s="51"/>
      <c r="E10" s="51">
        <v>6</v>
      </c>
      <c r="F10" s="21" t="s">
        <v>32</v>
      </c>
      <c r="G10" s="51"/>
    </row>
    <row r="11" spans="1:7" s="6" customFormat="1" ht="18">
      <c r="A11" s="51">
        <v>7</v>
      </c>
      <c r="B11" s="34" t="s">
        <v>17</v>
      </c>
      <c r="C11" s="51"/>
      <c r="E11" s="51">
        <v>7</v>
      </c>
      <c r="F11" s="36" t="s">
        <v>33</v>
      </c>
      <c r="G11" s="51"/>
    </row>
    <row r="12" spans="1:7" s="6" customFormat="1" ht="18">
      <c r="A12" s="51">
        <v>8</v>
      </c>
      <c r="B12" s="35" t="s">
        <v>18</v>
      </c>
      <c r="C12" s="51"/>
      <c r="E12" s="51">
        <v>8</v>
      </c>
      <c r="F12" s="36" t="s">
        <v>34</v>
      </c>
      <c r="G12" s="51"/>
    </row>
    <row r="13" spans="1:7" s="6" customFormat="1" ht="18">
      <c r="A13" s="51">
        <v>9</v>
      </c>
      <c r="B13" s="36" t="s">
        <v>19</v>
      </c>
      <c r="C13" s="51"/>
      <c r="E13" s="53">
        <v>9</v>
      </c>
      <c r="F13" s="21" t="s">
        <v>35</v>
      </c>
      <c r="G13" s="54"/>
    </row>
    <row r="14" spans="1:7" s="6" customFormat="1" ht="18">
      <c r="A14" s="51">
        <v>10</v>
      </c>
      <c r="B14" s="32" t="s">
        <v>20</v>
      </c>
      <c r="C14" s="51"/>
      <c r="E14" s="53">
        <v>10</v>
      </c>
      <c r="F14" s="40" t="s">
        <v>36</v>
      </c>
      <c r="G14" s="51"/>
    </row>
    <row r="15" spans="1:7" s="6" customFormat="1" ht="18">
      <c r="A15" s="51">
        <v>11</v>
      </c>
      <c r="B15" s="36" t="s">
        <v>21</v>
      </c>
      <c r="C15" s="51"/>
      <c r="E15" s="53">
        <v>11</v>
      </c>
      <c r="F15" s="21" t="s">
        <v>37</v>
      </c>
      <c r="G15" s="54"/>
    </row>
    <row r="16" spans="1:7" s="6" customFormat="1" ht="18">
      <c r="A16" s="51">
        <v>12</v>
      </c>
      <c r="B16" s="21" t="s">
        <v>22</v>
      </c>
      <c r="C16" s="51"/>
      <c r="E16" s="53">
        <v>12</v>
      </c>
      <c r="F16" s="21" t="s">
        <v>38</v>
      </c>
      <c r="G16" s="54"/>
    </row>
    <row r="17" spans="1:7" s="6" customFormat="1" ht="18">
      <c r="A17" s="51">
        <v>13</v>
      </c>
      <c r="B17" s="21" t="s">
        <v>23</v>
      </c>
      <c r="C17" s="51"/>
      <c r="E17" s="51">
        <v>13</v>
      </c>
      <c r="F17" s="21" t="s">
        <v>39</v>
      </c>
      <c r="G17" s="51"/>
    </row>
    <row r="18" spans="1:7" s="6" customFormat="1" ht="18">
      <c r="A18" s="51">
        <v>14</v>
      </c>
      <c r="B18" s="39" t="s">
        <v>24</v>
      </c>
      <c r="C18" s="51"/>
      <c r="E18" s="51">
        <v>14</v>
      </c>
      <c r="F18" s="43" t="s">
        <v>40</v>
      </c>
      <c r="G18" s="54"/>
    </row>
    <row r="19" spans="1:7" s="6" customFormat="1" ht="18">
      <c r="A19" s="51">
        <v>15</v>
      </c>
      <c r="B19" s="21" t="s">
        <v>25</v>
      </c>
      <c r="C19" s="51"/>
      <c r="E19" s="51">
        <v>15</v>
      </c>
      <c r="F19" s="45" t="s">
        <v>41</v>
      </c>
      <c r="G19" s="51"/>
    </row>
    <row r="20" spans="1:7" s="6" customFormat="1" ht="18">
      <c r="A20" s="51">
        <v>16</v>
      </c>
      <c r="B20" s="21" t="s">
        <v>26</v>
      </c>
      <c r="C20" s="51"/>
      <c r="E20" s="51">
        <v>16</v>
      </c>
      <c r="F20" s="64" t="s">
        <v>42</v>
      </c>
      <c r="G20" s="51"/>
    </row>
    <row r="21" spans="1:7" s="6" customFormat="1" ht="18">
      <c r="A21" s="51">
        <v>17</v>
      </c>
      <c r="B21" s="32" t="s">
        <v>53</v>
      </c>
      <c r="C21" s="51"/>
      <c r="E21" s="53">
        <v>17</v>
      </c>
      <c r="F21" s="65" t="s">
        <v>43</v>
      </c>
      <c r="G21" s="54"/>
    </row>
    <row r="22" spans="1:7" s="6" customFormat="1" ht="18">
      <c r="A22" s="51">
        <v>18</v>
      </c>
      <c r="B22" s="21"/>
      <c r="C22" s="51"/>
      <c r="E22" s="51">
        <v>18</v>
      </c>
      <c r="F22" s="35" t="s">
        <v>44</v>
      </c>
      <c r="G22" s="51"/>
    </row>
    <row r="23" spans="1:7" s="6" customFormat="1" ht="18">
      <c r="A23" s="51">
        <v>19</v>
      </c>
      <c r="B23" s="55"/>
      <c r="C23" s="51"/>
      <c r="E23" s="51">
        <v>19</v>
      </c>
      <c r="F23" s="47" t="s">
        <v>45</v>
      </c>
      <c r="G23" s="51"/>
    </row>
    <row r="24" spans="1:7" s="6" customFormat="1" ht="18">
      <c r="A24" s="51">
        <v>20</v>
      </c>
      <c r="B24" s="32"/>
      <c r="C24" s="51"/>
      <c r="E24" s="51">
        <v>20</v>
      </c>
      <c r="F24" s="32"/>
      <c r="G24" s="51"/>
    </row>
    <row r="25" spans="1:7" s="6" customFormat="1" ht="18">
      <c r="A25" s="51">
        <v>21</v>
      </c>
      <c r="B25" s="21"/>
      <c r="C25" s="51"/>
      <c r="E25" s="51">
        <v>21</v>
      </c>
      <c r="F25" s="21"/>
      <c r="G25" s="51"/>
    </row>
    <row r="26" spans="1:7" s="6" customFormat="1" ht="18">
      <c r="A26" s="51">
        <v>22</v>
      </c>
      <c r="B26" s="36"/>
      <c r="C26" s="51"/>
      <c r="E26" s="51">
        <v>22</v>
      </c>
      <c r="F26" s="21" t="s">
        <v>46</v>
      </c>
      <c r="G26" s="51"/>
    </row>
    <row r="27" spans="1:7" s="6" customFormat="1" ht="18">
      <c r="A27" s="51">
        <v>23</v>
      </c>
      <c r="B27" s="21"/>
      <c r="C27" s="51"/>
      <c r="E27" s="51">
        <v>23</v>
      </c>
      <c r="F27" s="21" t="s">
        <v>48</v>
      </c>
      <c r="G27" s="51"/>
    </row>
    <row r="28" spans="1:7" s="6" customFormat="1" ht="18">
      <c r="A28" s="51">
        <v>24</v>
      </c>
      <c r="B28" s="56"/>
      <c r="C28" s="51"/>
      <c r="E28" s="51">
        <v>24</v>
      </c>
      <c r="F28" s="21"/>
      <c r="G28" s="51"/>
    </row>
  </sheetData>
  <sheetProtection selectLockedCells="1" selectUnlockedCells="1"/>
  <conditionalFormatting sqref="F16">
    <cfRule type="expression" priority="1" dxfId="0" stopIfTrue="1">
      <formula>(G16&gt;0)</formula>
    </cfRule>
  </conditionalFormatting>
  <printOptions/>
  <pageMargins left="0.7479166666666667" right="0.7479166666666667" top="0.15625" bottom="0.08472222222222223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2:J55"/>
  <sheetViews>
    <sheetView zoomScale="60" zoomScaleNormal="60" workbookViewId="0" topLeftCell="A1">
      <selection activeCell="Q38" sqref="Q38"/>
    </sheetView>
  </sheetViews>
  <sheetFormatPr defaultColWidth="11.57421875" defaultRowHeight="12.75"/>
  <sheetData>
    <row r="2" spans="1:2" ht="17.25">
      <c r="A2" s="49" t="s">
        <v>49</v>
      </c>
      <c r="B2" s="49"/>
    </row>
    <row r="4" ht="17.25">
      <c r="B4" s="49" t="s">
        <v>50</v>
      </c>
    </row>
    <row r="6" spans="1:10" ht="12.75">
      <c r="A6" s="57" t="s">
        <v>3</v>
      </c>
      <c r="B6" s="57">
        <v>1</v>
      </c>
      <c r="C6" s="58">
        <v>2</v>
      </c>
      <c r="D6" s="57">
        <v>3</v>
      </c>
      <c r="E6" s="58">
        <v>4</v>
      </c>
      <c r="F6" s="57">
        <v>5</v>
      </c>
      <c r="G6" s="57">
        <v>6</v>
      </c>
      <c r="H6" s="57" t="s">
        <v>51</v>
      </c>
      <c r="I6" s="57" t="s">
        <v>9</v>
      </c>
      <c r="J6" s="59" t="s">
        <v>10</v>
      </c>
    </row>
    <row r="7" spans="1:10" ht="12.75">
      <c r="A7" s="60"/>
      <c r="B7" s="60"/>
      <c r="C7" s="61"/>
      <c r="D7" s="60"/>
      <c r="E7" s="62"/>
      <c r="F7" s="60"/>
      <c r="G7" s="60"/>
      <c r="H7" s="60"/>
      <c r="I7" s="60"/>
      <c r="J7" s="60"/>
    </row>
    <row r="8" spans="1:10" ht="12.75">
      <c r="A8" s="57"/>
      <c r="B8" s="57"/>
      <c r="C8" s="58"/>
      <c r="D8" s="57"/>
      <c r="E8" s="60"/>
      <c r="F8" s="57"/>
      <c r="G8" s="57"/>
      <c r="H8" s="57"/>
      <c r="I8" s="57"/>
      <c r="J8" s="57"/>
    </row>
    <row r="9" spans="1:10" ht="12.75">
      <c r="A9" s="63"/>
      <c r="B9" s="63"/>
      <c r="C9" s="62"/>
      <c r="D9" s="63"/>
      <c r="E9" s="62"/>
      <c r="F9" s="63"/>
      <c r="G9" s="63"/>
      <c r="H9" s="63"/>
      <c r="I9" s="63"/>
      <c r="J9" s="63"/>
    </row>
    <row r="10" spans="1:10" ht="12.75">
      <c r="A10" s="60"/>
      <c r="B10" s="60"/>
      <c r="C10" s="61"/>
      <c r="D10" s="60"/>
      <c r="E10" s="61"/>
      <c r="F10" s="60"/>
      <c r="G10" s="60"/>
      <c r="H10" s="60"/>
      <c r="I10" s="60"/>
      <c r="J10" s="60"/>
    </row>
    <row r="11" spans="1:10" ht="12.75">
      <c r="A11" s="63" t="s">
        <v>52</v>
      </c>
      <c r="B11" s="63"/>
      <c r="C11" s="62"/>
      <c r="D11" s="63"/>
      <c r="E11" s="62"/>
      <c r="F11" s="63"/>
      <c r="G11" s="63"/>
      <c r="H11" s="63"/>
      <c r="I11" s="63"/>
      <c r="J11" s="63"/>
    </row>
    <row r="23" spans="1:2" ht="17.25">
      <c r="A23" s="49" t="s">
        <v>49</v>
      </c>
      <c r="B23" s="49"/>
    </row>
    <row r="25" ht="17.25">
      <c r="B25" s="49" t="s">
        <v>50</v>
      </c>
    </row>
    <row r="27" spans="1:10" ht="12.75">
      <c r="A27" s="57" t="s">
        <v>3</v>
      </c>
      <c r="B27" s="57">
        <v>1</v>
      </c>
      <c r="C27" s="58">
        <v>2</v>
      </c>
      <c r="D27" s="57">
        <v>3</v>
      </c>
      <c r="E27" s="58">
        <v>4</v>
      </c>
      <c r="F27" s="57">
        <v>5</v>
      </c>
      <c r="G27" s="57">
        <v>6</v>
      </c>
      <c r="H27" s="57" t="s">
        <v>51</v>
      </c>
      <c r="I27" s="57" t="s">
        <v>9</v>
      </c>
      <c r="J27" s="59" t="s">
        <v>10</v>
      </c>
    </row>
    <row r="28" spans="1:10" ht="12.75">
      <c r="A28" s="60"/>
      <c r="B28" s="60"/>
      <c r="C28" s="61"/>
      <c r="D28" s="60"/>
      <c r="E28" s="61"/>
      <c r="F28" s="60"/>
      <c r="G28" s="60"/>
      <c r="H28" s="60"/>
      <c r="I28" s="60"/>
      <c r="J28" s="60"/>
    </row>
    <row r="29" spans="1:10" ht="12.75">
      <c r="A29" s="57"/>
      <c r="B29" s="57"/>
      <c r="C29" s="58"/>
      <c r="D29" s="57"/>
      <c r="E29" s="58"/>
      <c r="F29" s="57"/>
      <c r="G29" s="57"/>
      <c r="H29" s="57"/>
      <c r="I29" s="57"/>
      <c r="J29" s="57"/>
    </row>
    <row r="30" spans="1:10" ht="12.75">
      <c r="A30" s="63"/>
      <c r="B30" s="63"/>
      <c r="C30" s="62"/>
      <c r="D30" s="63"/>
      <c r="E30" s="62"/>
      <c r="F30" s="63"/>
      <c r="G30" s="63"/>
      <c r="H30" s="63"/>
      <c r="I30" s="63"/>
      <c r="J30" s="63"/>
    </row>
    <row r="31" spans="1:10" ht="12.75">
      <c r="A31" s="60"/>
      <c r="B31" s="60"/>
      <c r="C31" s="61"/>
      <c r="D31" s="60"/>
      <c r="E31" s="61"/>
      <c r="F31" s="60"/>
      <c r="G31" s="60"/>
      <c r="H31" s="60"/>
      <c r="I31" s="60"/>
      <c r="J31" s="60"/>
    </row>
    <row r="32" spans="1:10" ht="12.75">
      <c r="A32" s="63" t="s">
        <v>52</v>
      </c>
      <c r="B32" s="63"/>
      <c r="C32" s="62"/>
      <c r="D32" s="63"/>
      <c r="E32" s="62"/>
      <c r="F32" s="63"/>
      <c r="G32" s="63"/>
      <c r="H32" s="63"/>
      <c r="I32" s="63"/>
      <c r="J32" s="63"/>
    </row>
    <row r="46" spans="1:2" ht="17.25">
      <c r="A46" s="49" t="s">
        <v>49</v>
      </c>
      <c r="B46" s="49"/>
    </row>
    <row r="48" ht="17.25">
      <c r="B48" s="49" t="s">
        <v>50</v>
      </c>
    </row>
    <row r="50" spans="1:10" ht="12.75">
      <c r="A50" s="57" t="s">
        <v>3</v>
      </c>
      <c r="B50" s="57">
        <v>1</v>
      </c>
      <c r="C50" s="58">
        <v>2</v>
      </c>
      <c r="D50" s="57">
        <v>3</v>
      </c>
      <c r="E50" s="58">
        <v>4</v>
      </c>
      <c r="F50" s="57">
        <v>5</v>
      </c>
      <c r="G50" s="57">
        <v>6</v>
      </c>
      <c r="H50" s="57" t="s">
        <v>51</v>
      </c>
      <c r="I50" s="57" t="s">
        <v>9</v>
      </c>
      <c r="J50" s="59" t="s">
        <v>10</v>
      </c>
    </row>
    <row r="51" spans="1:10" ht="12.75">
      <c r="A51" s="60"/>
      <c r="B51" s="60"/>
      <c r="C51" s="61"/>
      <c r="D51" s="60"/>
      <c r="E51" s="61"/>
      <c r="F51" s="60"/>
      <c r="G51" s="60"/>
      <c r="H51" s="60"/>
      <c r="I51" s="60"/>
      <c r="J51" s="60"/>
    </row>
    <row r="52" spans="1:10" ht="12.75">
      <c r="A52" s="57"/>
      <c r="B52" s="57"/>
      <c r="C52" s="58"/>
      <c r="D52" s="57"/>
      <c r="E52" s="58"/>
      <c r="F52" s="57"/>
      <c r="G52" s="57"/>
      <c r="H52" s="57"/>
      <c r="I52" s="57"/>
      <c r="J52" s="57"/>
    </row>
    <row r="53" spans="1:10" ht="12.75">
      <c r="A53" s="63"/>
      <c r="B53" s="63"/>
      <c r="C53" s="62"/>
      <c r="D53" s="63"/>
      <c r="E53" s="62"/>
      <c r="F53" s="63"/>
      <c r="G53" s="63"/>
      <c r="H53" s="63"/>
      <c r="I53" s="63"/>
      <c r="J53" s="63"/>
    </row>
    <row r="54" spans="1:10" ht="12.75">
      <c r="A54" s="60"/>
      <c r="B54" s="60"/>
      <c r="C54" s="61"/>
      <c r="D54" s="60"/>
      <c r="E54" s="61"/>
      <c r="F54" s="60"/>
      <c r="G54" s="60"/>
      <c r="H54" s="60"/>
      <c r="I54" s="60"/>
      <c r="J54" s="60"/>
    </row>
    <row r="55" spans="1:10" ht="12.75">
      <c r="A55" s="63" t="s">
        <v>52</v>
      </c>
      <c r="B55" s="63"/>
      <c r="C55" s="62"/>
      <c r="D55" s="63"/>
      <c r="E55" s="62"/>
      <c r="F55" s="63"/>
      <c r="G55" s="63"/>
      <c r="H55" s="63"/>
      <c r="I55" s="63"/>
      <c r="J55" s="63"/>
    </row>
  </sheetData>
  <sheetProtection selectLockedCells="1" selectUnlockedCells="1"/>
  <printOptions/>
  <pageMargins left="0.3111111111111111" right="0.2548611111111111" top="0.9840277777777777" bottom="0.9840277777777777" header="0.5118055555555555" footer="0.5118055555555555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U49"/>
  <sheetViews>
    <sheetView zoomScale="50" zoomScaleNormal="50" workbookViewId="0" topLeftCell="A1">
      <selection activeCell="S27" sqref="S27"/>
    </sheetView>
  </sheetViews>
  <sheetFormatPr defaultColWidth="9.140625" defaultRowHeight="12.75"/>
  <cols>
    <col min="1" max="1" width="5.28125" style="0" customWidth="1"/>
    <col min="2" max="2" width="45.28125" style="0" customWidth="1"/>
    <col min="5" max="8" width="0" style="0" hidden="1" customWidth="1"/>
    <col min="9" max="9" width="7.140625" style="0" hidden="1" customWidth="1"/>
    <col min="10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5">
      <c r="I2" s="2" t="s">
        <v>1</v>
      </c>
      <c r="J2" s="3"/>
      <c r="K2" s="3"/>
    </row>
    <row r="3" ht="10.5" customHeight="1">
      <c r="I3" s="4"/>
    </row>
    <row r="4" ht="13.5" customHeight="1"/>
    <row r="5" spans="1:16" s="6" customFormat="1" ht="18" customHeight="1">
      <c r="A5" s="5" t="s">
        <v>2</v>
      </c>
      <c r="B5" s="5"/>
      <c r="D5" s="7"/>
      <c r="O5" s="8"/>
      <c r="P5" s="8"/>
    </row>
    <row r="6" spans="5:16" s="9" customFormat="1" ht="12.75" customHeight="1">
      <c r="E6" s="10" t="s">
        <v>55</v>
      </c>
      <c r="F6" s="11"/>
      <c r="G6" s="10" t="s">
        <v>56</v>
      </c>
      <c r="H6" s="10"/>
      <c r="O6" s="12"/>
      <c r="P6" s="12"/>
    </row>
    <row r="7" spans="1:18" s="16" customFormat="1" ht="12" customHeight="1">
      <c r="A7" s="130" t="s">
        <v>3</v>
      </c>
      <c r="B7" s="130" t="s">
        <v>4</v>
      </c>
      <c r="C7" s="131" t="s">
        <v>5</v>
      </c>
      <c r="D7" s="132" t="s">
        <v>6</v>
      </c>
      <c r="E7" s="132"/>
      <c r="F7" s="132"/>
      <c r="G7" s="132"/>
      <c r="H7" s="132"/>
      <c r="I7" s="132"/>
      <c r="J7" s="132"/>
      <c r="K7" s="128" t="s">
        <v>7</v>
      </c>
      <c r="L7" s="129" t="s">
        <v>8</v>
      </c>
      <c r="M7" s="130" t="s">
        <v>9</v>
      </c>
      <c r="N7" s="14"/>
      <c r="O7" s="15"/>
      <c r="P7" s="15"/>
      <c r="Q7" s="15"/>
      <c r="R7" s="15"/>
    </row>
    <row r="8" spans="1:16" s="16" customFormat="1" ht="24.75" customHeight="1">
      <c r="A8" s="130"/>
      <c r="B8" s="130"/>
      <c r="C8" s="131"/>
      <c r="D8" s="17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8" t="s">
        <v>10</v>
      </c>
      <c r="K8" s="128"/>
      <c r="L8" s="129"/>
      <c r="M8" s="130"/>
      <c r="N8" s="14"/>
      <c r="O8" s="19"/>
      <c r="P8" s="20"/>
    </row>
    <row r="9" spans="1:16" s="16" customFormat="1" ht="17.25" customHeight="1">
      <c r="A9" s="13">
        <v>1</v>
      </c>
      <c r="B9" s="34" t="s">
        <v>28</v>
      </c>
      <c r="C9" s="29"/>
      <c r="D9" s="30">
        <v>192</v>
      </c>
      <c r="E9" s="31"/>
      <c r="F9" s="31"/>
      <c r="G9" s="31"/>
      <c r="H9" s="31"/>
      <c r="I9" s="31"/>
      <c r="J9" s="25"/>
      <c r="K9" s="26">
        <f>IF(J9&gt;0,(SUM(D9:J9)-MIN(D9:J9)),SUM(D9:I9))</f>
        <v>192</v>
      </c>
      <c r="L9" s="27">
        <f>K9+C9*(IF(J9&gt;0,6,COUNTIF(D9:I9,"&gt;0")))</f>
        <v>192</v>
      </c>
      <c r="M9" s="28">
        <f aca="true" t="shared" si="0" ref="M9:M21">IF(L9&gt;0,L9/COUNTA(D9:I9),0)</f>
        <v>192</v>
      </c>
      <c r="N9" s="14">
        <f aca="true" t="shared" si="1" ref="N9:N14">MAX(D9:J9)</f>
        <v>192</v>
      </c>
      <c r="O9" s="19">
        <f aca="true" t="shared" si="2" ref="O9:O14">MIN(D9:J9)</f>
        <v>192</v>
      </c>
      <c r="P9" s="20"/>
    </row>
    <row r="10" spans="1:16" s="16" customFormat="1" ht="17.25" customHeight="1">
      <c r="A10" s="13">
        <v>2</v>
      </c>
      <c r="B10" s="34" t="s">
        <v>26</v>
      </c>
      <c r="C10" s="22"/>
      <c r="D10" s="72">
        <v>167</v>
      </c>
      <c r="E10" s="73"/>
      <c r="F10" s="73"/>
      <c r="G10" s="73"/>
      <c r="H10" s="73"/>
      <c r="I10" s="73"/>
      <c r="J10" s="25"/>
      <c r="K10" s="26">
        <f>IF(J10&gt;0,(SUM(D10:J10)-MIN(D10:J10)),SUM(D10:I10))</f>
        <v>167</v>
      </c>
      <c r="L10" s="27">
        <f>K10+C10*(IF(J10&gt;0,6,COUNTIF(D10:I10,"&gt;0")))</f>
        <v>167</v>
      </c>
      <c r="M10" s="28">
        <f t="shared" si="0"/>
        <v>167</v>
      </c>
      <c r="N10" s="14">
        <f t="shared" si="1"/>
        <v>167</v>
      </c>
      <c r="O10" s="19">
        <f t="shared" si="2"/>
        <v>167</v>
      </c>
      <c r="P10" s="20"/>
    </row>
    <row r="11" spans="1:16" s="16" customFormat="1" ht="17.25" customHeight="1">
      <c r="A11" s="13">
        <v>3</v>
      </c>
      <c r="B11" s="39" t="s">
        <v>44</v>
      </c>
      <c r="C11" s="22"/>
      <c r="D11" s="72">
        <v>163</v>
      </c>
      <c r="E11" s="73"/>
      <c r="F11" s="73"/>
      <c r="G11" s="73"/>
      <c r="H11" s="73"/>
      <c r="I11" s="73"/>
      <c r="J11" s="25"/>
      <c r="K11" s="26">
        <f>IF(J11&gt;0,(SUM(D11:J11)-MIN(D11:J11)),SUM(D11:I11))</f>
        <v>163</v>
      </c>
      <c r="L11" s="27">
        <f>K11+C11*(IF(J11&gt;0,6,COUNTIF(D11:I11,"&gt;0")))</f>
        <v>163</v>
      </c>
      <c r="M11" s="28">
        <f t="shared" si="0"/>
        <v>163</v>
      </c>
      <c r="N11" s="14">
        <f t="shared" si="1"/>
        <v>163</v>
      </c>
      <c r="O11" s="19">
        <f t="shared" si="2"/>
        <v>163</v>
      </c>
      <c r="P11" s="20"/>
    </row>
    <row r="12" spans="1:16" s="16" customFormat="1" ht="17.25" customHeight="1">
      <c r="A12" s="13">
        <v>4</v>
      </c>
      <c r="B12" s="36" t="s">
        <v>61</v>
      </c>
      <c r="C12" s="22">
        <v>5</v>
      </c>
      <c r="D12" s="23">
        <v>149</v>
      </c>
      <c r="E12" s="24"/>
      <c r="F12" s="24"/>
      <c r="G12" s="24"/>
      <c r="H12" s="24"/>
      <c r="I12" s="24"/>
      <c r="J12" s="25"/>
      <c r="K12" s="26">
        <f>IF(J12&gt;0,(SUM(D12:J12)-MIN(D12:J12)),SUM(D12:I12))</f>
        <v>149</v>
      </c>
      <c r="L12" s="27">
        <f>K12+C12*(IF(J12&gt;0,6,COUNTIF(D12:I12,"&gt;0")))</f>
        <v>154</v>
      </c>
      <c r="M12" s="28">
        <f t="shared" si="0"/>
        <v>154</v>
      </c>
      <c r="N12" s="14">
        <f t="shared" si="1"/>
        <v>149</v>
      </c>
      <c r="O12" s="19">
        <f t="shared" si="2"/>
        <v>149</v>
      </c>
      <c r="P12" s="20"/>
    </row>
    <row r="13" spans="1:16" s="16" customFormat="1" ht="17.25" customHeight="1">
      <c r="A13" s="13">
        <v>5</v>
      </c>
      <c r="B13" s="39" t="s">
        <v>25</v>
      </c>
      <c r="C13" s="29"/>
      <c r="D13" s="30">
        <v>137</v>
      </c>
      <c r="E13" s="31"/>
      <c r="F13" s="31"/>
      <c r="G13" s="31"/>
      <c r="H13" s="31"/>
      <c r="I13" s="31"/>
      <c r="J13" s="25"/>
      <c r="K13" s="26">
        <f>IF(J13&gt;0,(SUM(D13:J13)-MIN(D13:J13)),SUM(D13:I13))</f>
        <v>137</v>
      </c>
      <c r="L13" s="27">
        <f>K13+C13*(IF(J13&gt;0,6,COUNTIF(D13:I13,"&gt;0")))</f>
        <v>137</v>
      </c>
      <c r="M13" s="28">
        <f t="shared" si="0"/>
        <v>137</v>
      </c>
      <c r="N13" s="14">
        <f t="shared" si="1"/>
        <v>137</v>
      </c>
      <c r="O13" s="19">
        <f t="shared" si="2"/>
        <v>137</v>
      </c>
      <c r="P13" s="20"/>
    </row>
    <row r="14" spans="1:16" s="16" customFormat="1" ht="17.25" customHeight="1">
      <c r="A14" s="13">
        <v>6</v>
      </c>
      <c r="B14" s="34"/>
      <c r="C14" s="22"/>
      <c r="D14" s="72"/>
      <c r="E14" s="73"/>
      <c r="F14" s="73"/>
      <c r="G14" s="73"/>
      <c r="H14" s="73"/>
      <c r="I14" s="73"/>
      <c r="J14" s="37"/>
      <c r="K14" s="26">
        <f aca="true" t="shared" si="3" ref="K14:K21">IF(J14&gt;0,(SUM(D14:J14)-MIN(D14:J14)),SUM(D14:I14))</f>
        <v>0</v>
      </c>
      <c r="L14" s="27">
        <f aca="true" t="shared" si="4" ref="L14:L21">K14+C14*(IF(J14&gt;0,6,COUNTIF(D14:I14,"&gt;0")))</f>
        <v>0</v>
      </c>
      <c r="M14" s="28">
        <f t="shared" si="0"/>
        <v>0</v>
      </c>
      <c r="N14" s="14">
        <f t="shared" si="1"/>
        <v>0</v>
      </c>
      <c r="O14" s="19">
        <f t="shared" si="2"/>
        <v>0</v>
      </c>
      <c r="P14" s="20"/>
    </row>
    <row r="15" spans="1:16" s="16" customFormat="1" ht="17.25" customHeight="1">
      <c r="A15" s="13">
        <v>7</v>
      </c>
      <c r="B15" s="34"/>
      <c r="C15" s="29"/>
      <c r="D15" s="66"/>
      <c r="E15" s="74"/>
      <c r="F15" s="74"/>
      <c r="G15" s="74"/>
      <c r="H15" s="74"/>
      <c r="I15" s="74"/>
      <c r="J15" s="25"/>
      <c r="K15" s="26">
        <f t="shared" si="3"/>
        <v>0</v>
      </c>
      <c r="L15" s="27">
        <f t="shared" si="4"/>
        <v>0</v>
      </c>
      <c r="M15" s="28">
        <f t="shared" si="0"/>
        <v>0</v>
      </c>
      <c r="N15" s="14">
        <f>MAX(D16:J16)</f>
        <v>0</v>
      </c>
      <c r="O15" s="19">
        <f>MIN(D16:J16)</f>
        <v>0</v>
      </c>
      <c r="P15" s="20"/>
    </row>
    <row r="16" spans="1:16" s="16" customFormat="1" ht="17.25" customHeight="1">
      <c r="A16" s="13">
        <v>8</v>
      </c>
      <c r="B16" s="67"/>
      <c r="C16" s="22"/>
      <c r="D16" s="30"/>
      <c r="E16" s="31"/>
      <c r="F16" s="31"/>
      <c r="G16" s="31"/>
      <c r="H16" s="31"/>
      <c r="I16" s="31"/>
      <c r="J16" s="25"/>
      <c r="K16" s="26">
        <f t="shared" si="3"/>
        <v>0</v>
      </c>
      <c r="L16" s="27">
        <f t="shared" si="4"/>
        <v>0</v>
      </c>
      <c r="M16" s="28">
        <f t="shared" si="0"/>
        <v>0</v>
      </c>
      <c r="N16" s="14">
        <f>MAX(D15:J15)</f>
        <v>0</v>
      </c>
      <c r="O16" s="19">
        <f>MIN(D15:J15)</f>
        <v>0</v>
      </c>
      <c r="P16" s="20"/>
    </row>
    <row r="17" spans="1:17" s="16" customFormat="1" ht="17.25" customHeight="1">
      <c r="A17" s="13">
        <v>9</v>
      </c>
      <c r="B17" s="34"/>
      <c r="C17" s="22"/>
      <c r="D17" s="30"/>
      <c r="E17" s="31"/>
      <c r="F17" s="31"/>
      <c r="G17" s="31"/>
      <c r="H17" s="31"/>
      <c r="I17" s="31"/>
      <c r="J17" s="25"/>
      <c r="K17" s="26">
        <f t="shared" si="3"/>
        <v>0</v>
      </c>
      <c r="L17" s="27">
        <f t="shared" si="4"/>
        <v>0</v>
      </c>
      <c r="M17" s="28">
        <f t="shared" si="0"/>
        <v>0</v>
      </c>
      <c r="N17" s="14">
        <f>MAX(D17:J17)</f>
        <v>0</v>
      </c>
      <c r="O17" s="19">
        <f>MIN(D17:J17)</f>
        <v>0</v>
      </c>
      <c r="P17" s="20"/>
      <c r="Q17" s="38"/>
    </row>
    <row r="18" spans="1:16" s="16" customFormat="1" ht="17.25" customHeight="1">
      <c r="A18" s="13">
        <v>10</v>
      </c>
      <c r="B18" s="45"/>
      <c r="C18" s="29"/>
      <c r="D18" s="30"/>
      <c r="E18" s="31"/>
      <c r="F18" s="31"/>
      <c r="G18" s="31"/>
      <c r="H18" s="31"/>
      <c r="I18" s="31"/>
      <c r="J18" s="25"/>
      <c r="K18" s="26">
        <f t="shared" si="3"/>
        <v>0</v>
      </c>
      <c r="L18" s="27">
        <f t="shared" si="4"/>
        <v>0</v>
      </c>
      <c r="M18" s="28">
        <f t="shared" si="0"/>
        <v>0</v>
      </c>
      <c r="N18" s="14">
        <f>MAX(D18:J18)</f>
        <v>0</v>
      </c>
      <c r="O18" s="19">
        <f>MIN(D18:J18)</f>
        <v>0</v>
      </c>
      <c r="P18" s="20"/>
    </row>
    <row r="19" spans="1:16" s="16" customFormat="1" ht="17.25" customHeight="1">
      <c r="A19" s="13">
        <v>11</v>
      </c>
      <c r="B19" s="68"/>
      <c r="C19" s="29"/>
      <c r="D19" s="30"/>
      <c r="E19" s="31"/>
      <c r="F19" s="31"/>
      <c r="G19" s="31"/>
      <c r="H19" s="31"/>
      <c r="I19" s="31"/>
      <c r="J19" s="25"/>
      <c r="K19" s="26">
        <f t="shared" si="3"/>
        <v>0</v>
      </c>
      <c r="L19" s="27">
        <f t="shared" si="4"/>
        <v>0</v>
      </c>
      <c r="M19" s="28">
        <f t="shared" si="0"/>
        <v>0</v>
      </c>
      <c r="N19" s="14">
        <f>MAX(D19:J19)</f>
        <v>0</v>
      </c>
      <c r="O19" s="19">
        <f>MIN(D19:J19)</f>
        <v>0</v>
      </c>
      <c r="P19" s="20"/>
    </row>
    <row r="20" spans="1:21" s="16" customFormat="1" ht="17.25" customHeight="1">
      <c r="A20" s="13">
        <v>12</v>
      </c>
      <c r="B20" s="64"/>
      <c r="C20" s="29"/>
      <c r="D20" s="30"/>
      <c r="E20" s="31"/>
      <c r="F20" s="31"/>
      <c r="G20" s="31"/>
      <c r="H20" s="31"/>
      <c r="I20" s="31"/>
      <c r="J20" s="25"/>
      <c r="K20" s="26">
        <f t="shared" si="3"/>
        <v>0</v>
      </c>
      <c r="L20" s="27">
        <f t="shared" si="4"/>
        <v>0</v>
      </c>
      <c r="M20" s="28">
        <f t="shared" si="0"/>
        <v>0</v>
      </c>
      <c r="N20" s="14">
        <f>MAX(D20:J20)</f>
        <v>0</v>
      </c>
      <c r="O20" s="19">
        <f>MIN(D20:J20)</f>
        <v>0</v>
      </c>
      <c r="P20" s="20"/>
      <c r="Q20" s="20"/>
      <c r="R20" s="20"/>
      <c r="S20" s="20"/>
      <c r="T20" s="20"/>
      <c r="U20" s="20"/>
    </row>
    <row r="21" spans="1:21" s="16" customFormat="1" ht="17.25" customHeight="1">
      <c r="A21" s="13">
        <v>13</v>
      </c>
      <c r="B21" s="39"/>
      <c r="C21" s="22"/>
      <c r="D21" s="30"/>
      <c r="E21" s="31"/>
      <c r="F21" s="31"/>
      <c r="G21" s="31"/>
      <c r="H21" s="31"/>
      <c r="I21" s="31"/>
      <c r="J21" s="25"/>
      <c r="K21" s="26">
        <f t="shared" si="3"/>
        <v>0</v>
      </c>
      <c r="L21" s="27">
        <f t="shared" si="4"/>
        <v>0</v>
      </c>
      <c r="M21" s="28">
        <f t="shared" si="0"/>
        <v>0</v>
      </c>
      <c r="N21" s="14">
        <f>MAX(D21:J21)</f>
        <v>0</v>
      </c>
      <c r="O21" s="19">
        <f>MIN(D21:J21)</f>
        <v>0</v>
      </c>
      <c r="P21" s="20"/>
      <c r="Q21" s="20"/>
      <c r="R21" s="20"/>
      <c r="S21" s="20"/>
      <c r="T21" s="20"/>
      <c r="U21" s="20"/>
    </row>
    <row r="22" spans="1:19" s="16" customFormat="1" ht="17.25" customHeight="1">
      <c r="A22" s="13">
        <v>14</v>
      </c>
      <c r="B22"/>
      <c r="C22"/>
      <c r="D22"/>
      <c r="E22"/>
      <c r="F22"/>
      <c r="G22"/>
      <c r="H22"/>
      <c r="I22"/>
      <c r="J22"/>
      <c r="K22"/>
      <c r="L22"/>
      <c r="M22"/>
      <c r="N22" s="20"/>
      <c r="O22" s="20"/>
      <c r="P22" s="20"/>
      <c r="Q22" s="20"/>
      <c r="R22" s="20"/>
      <c r="S22" s="20"/>
    </row>
    <row r="23" spans="1:19" s="16" customFormat="1" ht="17.25" customHeight="1">
      <c r="A23" s="13">
        <v>15</v>
      </c>
      <c r="B23"/>
      <c r="C23"/>
      <c r="D23"/>
      <c r="E23"/>
      <c r="F23"/>
      <c r="G23"/>
      <c r="H23"/>
      <c r="I23"/>
      <c r="J23"/>
      <c r="K23"/>
      <c r="L23"/>
      <c r="M23"/>
      <c r="N23" s="20"/>
      <c r="O23" s="20"/>
      <c r="P23" s="20"/>
      <c r="Q23" s="20"/>
      <c r="R23" s="20"/>
      <c r="S23" s="20"/>
    </row>
    <row r="24" spans="1:19" s="16" customFormat="1" ht="17.25" customHeight="1">
      <c r="A24" s="13">
        <v>16</v>
      </c>
      <c r="B24"/>
      <c r="C24"/>
      <c r="D24"/>
      <c r="E24"/>
      <c r="F24"/>
      <c r="G24"/>
      <c r="H24"/>
      <c r="I24"/>
      <c r="J24"/>
      <c r="K24"/>
      <c r="L24"/>
      <c r="M24"/>
      <c r="N24" s="20"/>
      <c r="O24" s="20"/>
      <c r="P24" s="20"/>
      <c r="Q24" s="20"/>
      <c r="R24" s="20"/>
      <c r="S24" s="20"/>
    </row>
    <row r="25" spans="1:19" s="16" customFormat="1" ht="17.25" customHeight="1">
      <c r="A25" s="13">
        <v>17</v>
      </c>
      <c r="B25"/>
      <c r="C25"/>
      <c r="D25"/>
      <c r="E25"/>
      <c r="F25"/>
      <c r="G25"/>
      <c r="H25"/>
      <c r="I25"/>
      <c r="J25"/>
      <c r="K25"/>
      <c r="L25"/>
      <c r="M25"/>
      <c r="N25" s="20"/>
      <c r="O25" s="20"/>
      <c r="P25" s="20"/>
      <c r="Q25" s="20"/>
      <c r="R25" s="20"/>
      <c r="S25" s="20"/>
    </row>
    <row r="26" spans="1:19" s="16" customFormat="1" ht="17.25" customHeight="1">
      <c r="A26" s="13">
        <v>18</v>
      </c>
      <c r="B26"/>
      <c r="C26"/>
      <c r="D26"/>
      <c r="E26"/>
      <c r="F26"/>
      <c r="G26"/>
      <c r="H26"/>
      <c r="I26"/>
      <c r="J26"/>
      <c r="K26"/>
      <c r="L26"/>
      <c r="M26"/>
      <c r="N26" s="20"/>
      <c r="O26" s="20"/>
      <c r="P26" s="20"/>
      <c r="Q26" s="20"/>
      <c r="R26" s="20"/>
      <c r="S26" s="20"/>
    </row>
    <row r="27" spans="1:19" s="16" customFormat="1" ht="17.25" customHeight="1">
      <c r="A27" s="13">
        <v>19</v>
      </c>
      <c r="B27"/>
      <c r="C27"/>
      <c r="D27"/>
      <c r="E27"/>
      <c r="F27"/>
      <c r="G27"/>
      <c r="H27"/>
      <c r="I27"/>
      <c r="J27"/>
      <c r="K27"/>
      <c r="L27"/>
      <c r="M27"/>
      <c r="N27" s="20"/>
      <c r="O27" s="20"/>
      <c r="P27" s="20"/>
      <c r="Q27" s="20"/>
      <c r="R27" s="20"/>
      <c r="S27" s="20"/>
    </row>
    <row r="28" spans="1:19" s="16" customFormat="1" ht="17.25" customHeight="1">
      <c r="A28" s="13">
        <v>20</v>
      </c>
      <c r="B28"/>
      <c r="C28"/>
      <c r="D28"/>
      <c r="E28"/>
      <c r="F28"/>
      <c r="G28"/>
      <c r="H28"/>
      <c r="I28"/>
      <c r="J28"/>
      <c r="K28"/>
      <c r="L28"/>
      <c r="M28"/>
      <c r="N28" s="20"/>
      <c r="O28" s="20"/>
      <c r="P28" s="20"/>
      <c r="Q28" s="20"/>
      <c r="R28" s="20"/>
      <c r="S28" s="20"/>
    </row>
    <row r="29" spans="1:19" s="16" customFormat="1" ht="17.25" customHeight="1">
      <c r="A29" s="13">
        <v>21</v>
      </c>
      <c r="B29"/>
      <c r="C29"/>
      <c r="D29"/>
      <c r="E29"/>
      <c r="F29"/>
      <c r="G29"/>
      <c r="H29"/>
      <c r="I29"/>
      <c r="J29"/>
      <c r="K29"/>
      <c r="L29"/>
      <c r="M29"/>
      <c r="N29" s="20"/>
      <c r="O29" s="20"/>
      <c r="P29" s="20"/>
      <c r="Q29" s="20"/>
      <c r="R29" s="20"/>
      <c r="S29" s="20"/>
    </row>
    <row r="30" spans="1:19" s="16" customFormat="1" ht="17.25" customHeight="1">
      <c r="A30" s="13">
        <v>22</v>
      </c>
      <c r="B30"/>
      <c r="C30"/>
      <c r="D30"/>
      <c r="E30"/>
      <c r="F30"/>
      <c r="G30"/>
      <c r="H30"/>
      <c r="I30"/>
      <c r="J30"/>
      <c r="K30"/>
      <c r="L30"/>
      <c r="M30"/>
      <c r="N30" s="20"/>
      <c r="O30" s="20"/>
      <c r="P30" s="20"/>
      <c r="Q30" s="20"/>
      <c r="R30" s="20"/>
      <c r="S30" s="20"/>
    </row>
    <row r="31" ht="17.25">
      <c r="A31" s="13">
        <v>23</v>
      </c>
    </row>
    <row r="32" ht="17.25">
      <c r="A32" s="13">
        <v>24</v>
      </c>
    </row>
    <row r="33" ht="17.25">
      <c r="A33" s="13">
        <v>25</v>
      </c>
    </row>
    <row r="34" ht="17.25">
      <c r="A34" s="13">
        <v>26</v>
      </c>
    </row>
    <row r="35" ht="17.25">
      <c r="A35" s="13">
        <v>27</v>
      </c>
    </row>
    <row r="36" ht="17.25">
      <c r="A36" s="13">
        <v>28</v>
      </c>
    </row>
    <row r="37" ht="17.25">
      <c r="A37" s="13">
        <v>29</v>
      </c>
    </row>
    <row r="38" ht="17.25">
      <c r="A38" s="13">
        <v>30</v>
      </c>
    </row>
    <row r="39" ht="17.25">
      <c r="A39" s="13">
        <v>31</v>
      </c>
    </row>
    <row r="40" ht="17.25">
      <c r="A40" s="13">
        <v>32</v>
      </c>
    </row>
    <row r="41" spans="1:15" ht="17.25">
      <c r="A41" s="13">
        <v>33</v>
      </c>
      <c r="O41" t="s">
        <v>68</v>
      </c>
    </row>
    <row r="42" ht="17.25">
      <c r="A42" s="13">
        <v>34</v>
      </c>
    </row>
    <row r="43" ht="17.25">
      <c r="A43" s="13">
        <v>35</v>
      </c>
    </row>
    <row r="44" ht="17.25">
      <c r="A44" s="13">
        <v>36</v>
      </c>
    </row>
    <row r="45" ht="17.25">
      <c r="A45" s="13">
        <v>37</v>
      </c>
    </row>
    <row r="46" ht="17.25">
      <c r="A46" s="13">
        <v>38</v>
      </c>
    </row>
    <row r="47" ht="17.25">
      <c r="A47" s="13">
        <v>39</v>
      </c>
    </row>
    <row r="48" ht="17.25">
      <c r="A48" s="13">
        <v>40</v>
      </c>
    </row>
    <row r="49" ht="17.25">
      <c r="A49" s="13">
        <v>41</v>
      </c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66" r:id="rId4"/>
  <drawing r:id="rId3"/>
  <legacyDrawing r:id="rId2"/>
  <oleObjects>
    <oleObject progId="Рисунок Microsoft Word" shapeId="290135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U49"/>
  <sheetViews>
    <sheetView zoomScale="50" zoomScaleNormal="50" workbookViewId="0" topLeftCell="A1">
      <selection activeCell="Q22" sqref="Q22"/>
    </sheetView>
  </sheetViews>
  <sheetFormatPr defaultColWidth="9.140625" defaultRowHeight="12.75"/>
  <cols>
    <col min="1" max="1" width="5.28125" style="0" customWidth="1"/>
    <col min="2" max="2" width="45.28125" style="0" customWidth="1"/>
    <col min="5" max="8" width="0" style="0" hidden="1" customWidth="1"/>
    <col min="9" max="9" width="7.140625" style="0" hidden="1" customWidth="1"/>
    <col min="10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5">
      <c r="I2" s="2" t="s">
        <v>1</v>
      </c>
      <c r="J2" s="3"/>
      <c r="K2" s="3"/>
    </row>
    <row r="3" ht="10.5" customHeight="1">
      <c r="I3" s="4"/>
    </row>
    <row r="4" ht="13.5" customHeight="1"/>
    <row r="5" spans="1:16" s="6" customFormat="1" ht="18" customHeight="1">
      <c r="A5" s="5" t="s">
        <v>2</v>
      </c>
      <c r="B5" s="5"/>
      <c r="D5" s="7"/>
      <c r="O5" s="8"/>
      <c r="P5" s="8"/>
    </row>
    <row r="6" spans="5:16" s="9" customFormat="1" ht="12.75" customHeight="1">
      <c r="E6" s="10" t="s">
        <v>55</v>
      </c>
      <c r="F6" s="11"/>
      <c r="G6" s="10" t="s">
        <v>56</v>
      </c>
      <c r="H6" s="10"/>
      <c r="O6" s="12"/>
      <c r="P6" s="12"/>
    </row>
    <row r="7" spans="1:18" s="16" customFormat="1" ht="12" customHeight="1">
      <c r="A7" s="130" t="s">
        <v>3</v>
      </c>
      <c r="B7" s="130" t="s">
        <v>4</v>
      </c>
      <c r="C7" s="131" t="s">
        <v>5</v>
      </c>
      <c r="D7" s="132" t="s">
        <v>6</v>
      </c>
      <c r="E7" s="132"/>
      <c r="F7" s="132"/>
      <c r="G7" s="132"/>
      <c r="H7" s="132"/>
      <c r="I7" s="132"/>
      <c r="J7" s="132"/>
      <c r="K7" s="128" t="s">
        <v>7</v>
      </c>
      <c r="L7" s="129" t="s">
        <v>8</v>
      </c>
      <c r="M7" s="130" t="s">
        <v>9</v>
      </c>
      <c r="N7" s="14"/>
      <c r="O7" s="15"/>
      <c r="P7" s="15"/>
      <c r="Q7" s="15"/>
      <c r="R7" s="15"/>
    </row>
    <row r="8" spans="1:16" s="16" customFormat="1" ht="24.75" customHeight="1">
      <c r="A8" s="130"/>
      <c r="B8" s="130"/>
      <c r="C8" s="131"/>
      <c r="D8" s="17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8" t="s">
        <v>10</v>
      </c>
      <c r="K8" s="128"/>
      <c r="L8" s="129"/>
      <c r="M8" s="130"/>
      <c r="N8" s="14"/>
      <c r="O8" s="19"/>
      <c r="P8" s="20"/>
    </row>
    <row r="9" spans="1:16" s="16" customFormat="1" ht="17.25" customHeight="1">
      <c r="A9" s="13">
        <v>1</v>
      </c>
      <c r="B9" s="39" t="s">
        <v>11</v>
      </c>
      <c r="C9" s="29"/>
      <c r="D9" s="30">
        <v>152</v>
      </c>
      <c r="E9" s="31"/>
      <c r="F9" s="31"/>
      <c r="G9" s="31"/>
      <c r="H9" s="31"/>
      <c r="I9" s="31"/>
      <c r="J9" s="25"/>
      <c r="K9" s="26">
        <f aca="true" t="shared" si="0" ref="K9:K21">IF(J9&gt;0,(SUM(D9:J9)-MIN(D9:J9)),SUM(D9:I9))</f>
        <v>152</v>
      </c>
      <c r="L9" s="27">
        <f aca="true" t="shared" si="1" ref="L9:L21">K9+C9*(IF(J9&gt;0,6,COUNTIF(D9:I9,"&gt;0")))</f>
        <v>152</v>
      </c>
      <c r="M9" s="28">
        <f aca="true" t="shared" si="2" ref="M9:M21">IF(L9&gt;0,L9/COUNTA(D9:I9),0)</f>
        <v>152</v>
      </c>
      <c r="N9" s="14">
        <f aca="true" t="shared" si="3" ref="N9:N14">MAX(D9:J9)</f>
        <v>152</v>
      </c>
      <c r="O9" s="19">
        <f aca="true" t="shared" si="4" ref="O9:O14">MIN(D9:J9)</f>
        <v>152</v>
      </c>
      <c r="P9" s="79"/>
    </row>
    <row r="10" spans="1:16" s="16" customFormat="1" ht="17.25" customHeight="1">
      <c r="A10" s="13">
        <v>2</v>
      </c>
      <c r="B10" s="34" t="s">
        <v>69</v>
      </c>
      <c r="C10" s="22"/>
      <c r="D10" s="72">
        <v>156</v>
      </c>
      <c r="E10" s="73"/>
      <c r="F10" s="73"/>
      <c r="G10" s="73"/>
      <c r="H10" s="73"/>
      <c r="I10" s="73"/>
      <c r="J10" s="25"/>
      <c r="K10" s="26">
        <f t="shared" si="0"/>
        <v>156</v>
      </c>
      <c r="L10" s="27">
        <f t="shared" si="1"/>
        <v>156</v>
      </c>
      <c r="M10" s="28">
        <f t="shared" si="2"/>
        <v>156</v>
      </c>
      <c r="N10" s="14">
        <f t="shared" si="3"/>
        <v>156</v>
      </c>
      <c r="O10" s="19">
        <f t="shared" si="4"/>
        <v>156</v>
      </c>
      <c r="P10" s="79">
        <f>SUM(D9:D10)</f>
        <v>308</v>
      </c>
    </row>
    <row r="11" spans="1:16" s="16" customFormat="1" ht="17.25" customHeight="1">
      <c r="A11" s="13">
        <v>3</v>
      </c>
      <c r="B11" s="36" t="s">
        <v>46</v>
      </c>
      <c r="C11" s="22"/>
      <c r="D11" s="23">
        <v>167</v>
      </c>
      <c r="E11" s="24"/>
      <c r="F11" s="24"/>
      <c r="G11" s="24"/>
      <c r="H11" s="24"/>
      <c r="I11" s="24"/>
      <c r="J11" s="25"/>
      <c r="K11" s="26">
        <f t="shared" si="0"/>
        <v>167</v>
      </c>
      <c r="L11" s="27">
        <f t="shared" si="1"/>
        <v>167</v>
      </c>
      <c r="M11" s="28">
        <f t="shared" si="2"/>
        <v>167</v>
      </c>
      <c r="N11" s="14">
        <f t="shared" si="3"/>
        <v>167</v>
      </c>
      <c r="O11" s="19">
        <f t="shared" si="4"/>
        <v>167</v>
      </c>
      <c r="P11" s="20"/>
    </row>
    <row r="12" spans="1:16" s="16" customFormat="1" ht="17.25" customHeight="1">
      <c r="A12" s="13">
        <v>4</v>
      </c>
      <c r="B12" s="39" t="s">
        <v>28</v>
      </c>
      <c r="C12" s="22"/>
      <c r="D12" s="72">
        <v>146</v>
      </c>
      <c r="E12" s="73"/>
      <c r="F12" s="73"/>
      <c r="G12" s="73"/>
      <c r="H12" s="73"/>
      <c r="I12" s="73"/>
      <c r="J12" s="25"/>
      <c r="K12" s="26">
        <f t="shared" si="0"/>
        <v>146</v>
      </c>
      <c r="L12" s="27">
        <f t="shared" si="1"/>
        <v>146</v>
      </c>
      <c r="M12" s="28">
        <f t="shared" si="2"/>
        <v>146</v>
      </c>
      <c r="N12" s="14">
        <f t="shared" si="3"/>
        <v>146</v>
      </c>
      <c r="O12" s="19">
        <f t="shared" si="4"/>
        <v>146</v>
      </c>
      <c r="P12" s="20">
        <f>SUM(D11:D12)</f>
        <v>313</v>
      </c>
    </row>
    <row r="13" spans="1:16" s="16" customFormat="1" ht="17.25" customHeight="1">
      <c r="A13" s="13">
        <v>5</v>
      </c>
      <c r="B13" s="34"/>
      <c r="C13" s="29"/>
      <c r="D13" s="30"/>
      <c r="E13" s="31"/>
      <c r="F13" s="31"/>
      <c r="G13" s="31"/>
      <c r="H13" s="31"/>
      <c r="I13" s="31"/>
      <c r="J13" s="25"/>
      <c r="K13" s="26">
        <f t="shared" si="0"/>
        <v>0</v>
      </c>
      <c r="L13" s="27">
        <f t="shared" si="1"/>
        <v>0</v>
      </c>
      <c r="M13" s="28">
        <f t="shared" si="2"/>
        <v>0</v>
      </c>
      <c r="N13" s="14">
        <f t="shared" si="3"/>
        <v>0</v>
      </c>
      <c r="O13" s="19">
        <f t="shared" si="4"/>
        <v>0</v>
      </c>
      <c r="P13" s="20"/>
    </row>
    <row r="14" spans="1:16" s="16" customFormat="1" ht="17.25" customHeight="1">
      <c r="A14" s="13">
        <v>6</v>
      </c>
      <c r="B14" s="34"/>
      <c r="C14" s="22"/>
      <c r="D14" s="72"/>
      <c r="E14" s="73"/>
      <c r="F14" s="73"/>
      <c r="G14" s="73"/>
      <c r="H14" s="73"/>
      <c r="I14" s="73"/>
      <c r="J14" s="37"/>
      <c r="K14" s="26">
        <f t="shared" si="0"/>
        <v>0</v>
      </c>
      <c r="L14" s="27">
        <f t="shared" si="1"/>
        <v>0</v>
      </c>
      <c r="M14" s="28">
        <f t="shared" si="2"/>
        <v>0</v>
      </c>
      <c r="N14" s="14">
        <f t="shared" si="3"/>
        <v>0</v>
      </c>
      <c r="O14" s="19">
        <f t="shared" si="4"/>
        <v>0</v>
      </c>
      <c r="P14" s="20"/>
    </row>
    <row r="15" spans="1:16" s="16" customFormat="1" ht="17.25" customHeight="1">
      <c r="A15" s="13">
        <v>7</v>
      </c>
      <c r="B15" s="34"/>
      <c r="C15" s="29"/>
      <c r="D15" s="66"/>
      <c r="E15" s="74"/>
      <c r="F15" s="74"/>
      <c r="G15" s="74"/>
      <c r="H15" s="74"/>
      <c r="I15" s="74"/>
      <c r="J15" s="25"/>
      <c r="K15" s="26">
        <f t="shared" si="0"/>
        <v>0</v>
      </c>
      <c r="L15" s="27">
        <f t="shared" si="1"/>
        <v>0</v>
      </c>
      <c r="M15" s="28">
        <f t="shared" si="2"/>
        <v>0</v>
      </c>
      <c r="N15" s="14">
        <f>MAX(D16:J16)</f>
        <v>0</v>
      </c>
      <c r="O15" s="19">
        <f>MIN(D16:J16)</f>
        <v>0</v>
      </c>
      <c r="P15" s="20"/>
    </row>
    <row r="16" spans="1:16" s="16" customFormat="1" ht="17.25" customHeight="1">
      <c r="A16" s="13">
        <v>8</v>
      </c>
      <c r="B16" s="67"/>
      <c r="C16" s="22"/>
      <c r="D16" s="30"/>
      <c r="E16" s="31"/>
      <c r="F16" s="31"/>
      <c r="G16" s="31"/>
      <c r="H16" s="31"/>
      <c r="I16" s="31"/>
      <c r="J16" s="25"/>
      <c r="K16" s="26">
        <f t="shared" si="0"/>
        <v>0</v>
      </c>
      <c r="L16" s="27">
        <f t="shared" si="1"/>
        <v>0</v>
      </c>
      <c r="M16" s="28">
        <f t="shared" si="2"/>
        <v>0</v>
      </c>
      <c r="N16" s="14">
        <f>MAX(D15:J15)</f>
        <v>0</v>
      </c>
      <c r="O16" s="19">
        <f>MIN(D15:J15)</f>
        <v>0</v>
      </c>
      <c r="P16" s="20"/>
    </row>
    <row r="17" spans="1:17" s="16" customFormat="1" ht="17.25" customHeight="1">
      <c r="A17" s="13">
        <v>9</v>
      </c>
      <c r="B17" s="34"/>
      <c r="C17" s="22"/>
      <c r="D17" s="30"/>
      <c r="E17" s="31"/>
      <c r="F17" s="31"/>
      <c r="G17" s="31"/>
      <c r="H17" s="31"/>
      <c r="I17" s="31"/>
      <c r="J17" s="25"/>
      <c r="K17" s="26">
        <f t="shared" si="0"/>
        <v>0</v>
      </c>
      <c r="L17" s="27">
        <f t="shared" si="1"/>
        <v>0</v>
      </c>
      <c r="M17" s="28">
        <f t="shared" si="2"/>
        <v>0</v>
      </c>
      <c r="N17" s="14">
        <f>MAX(D17:J17)</f>
        <v>0</v>
      </c>
      <c r="O17" s="19">
        <f>MIN(D17:J17)</f>
        <v>0</v>
      </c>
      <c r="P17" s="20"/>
      <c r="Q17" s="38"/>
    </row>
    <row r="18" spans="1:16" s="16" customFormat="1" ht="17.25" customHeight="1">
      <c r="A18" s="13">
        <v>10</v>
      </c>
      <c r="B18" s="45"/>
      <c r="C18" s="29"/>
      <c r="D18" s="30"/>
      <c r="E18" s="31"/>
      <c r="F18" s="31"/>
      <c r="G18" s="31"/>
      <c r="H18" s="31"/>
      <c r="I18" s="31"/>
      <c r="J18" s="25"/>
      <c r="K18" s="26">
        <f t="shared" si="0"/>
        <v>0</v>
      </c>
      <c r="L18" s="27">
        <f t="shared" si="1"/>
        <v>0</v>
      </c>
      <c r="M18" s="28">
        <f t="shared" si="2"/>
        <v>0</v>
      </c>
      <c r="N18" s="14">
        <f>MAX(D18:J18)</f>
        <v>0</v>
      </c>
      <c r="O18" s="19">
        <f>MIN(D18:J18)</f>
        <v>0</v>
      </c>
      <c r="P18" s="20"/>
    </row>
    <row r="19" spans="1:16" s="16" customFormat="1" ht="17.25" customHeight="1">
      <c r="A19" s="13">
        <v>11</v>
      </c>
      <c r="B19" s="68"/>
      <c r="C19" s="29"/>
      <c r="D19" s="30"/>
      <c r="E19" s="31"/>
      <c r="F19" s="31"/>
      <c r="G19" s="31"/>
      <c r="H19" s="31"/>
      <c r="I19" s="31"/>
      <c r="J19" s="25"/>
      <c r="K19" s="26">
        <f t="shared" si="0"/>
        <v>0</v>
      </c>
      <c r="L19" s="27">
        <f t="shared" si="1"/>
        <v>0</v>
      </c>
      <c r="M19" s="28">
        <f t="shared" si="2"/>
        <v>0</v>
      </c>
      <c r="N19" s="14">
        <f>MAX(D19:J19)</f>
        <v>0</v>
      </c>
      <c r="O19" s="19">
        <f>MIN(D19:J19)</f>
        <v>0</v>
      </c>
      <c r="P19" s="20"/>
    </row>
    <row r="20" spans="1:21" s="16" customFormat="1" ht="17.25" customHeight="1">
      <c r="A20" s="13">
        <v>12</v>
      </c>
      <c r="B20" s="64"/>
      <c r="C20" s="29"/>
      <c r="D20" s="30"/>
      <c r="E20" s="31"/>
      <c r="F20" s="31"/>
      <c r="G20" s="31"/>
      <c r="H20" s="31"/>
      <c r="I20" s="31"/>
      <c r="J20" s="25"/>
      <c r="K20" s="26">
        <f t="shared" si="0"/>
        <v>0</v>
      </c>
      <c r="L20" s="27">
        <f t="shared" si="1"/>
        <v>0</v>
      </c>
      <c r="M20" s="28">
        <f t="shared" si="2"/>
        <v>0</v>
      </c>
      <c r="N20" s="14">
        <f>MAX(D20:J20)</f>
        <v>0</v>
      </c>
      <c r="O20" s="19">
        <f>MIN(D20:J20)</f>
        <v>0</v>
      </c>
      <c r="P20" s="20"/>
      <c r="Q20" s="20"/>
      <c r="R20" s="20"/>
      <c r="S20" s="20"/>
      <c r="T20" s="20"/>
      <c r="U20" s="20"/>
    </row>
    <row r="21" spans="1:21" s="16" customFormat="1" ht="17.25" customHeight="1">
      <c r="A21" s="13">
        <v>13</v>
      </c>
      <c r="B21" s="39"/>
      <c r="C21" s="22"/>
      <c r="D21" s="30"/>
      <c r="E21" s="31"/>
      <c r="F21" s="31"/>
      <c r="G21" s="31"/>
      <c r="H21" s="31"/>
      <c r="I21" s="31"/>
      <c r="J21" s="25"/>
      <c r="K21" s="26">
        <f t="shared" si="0"/>
        <v>0</v>
      </c>
      <c r="L21" s="27">
        <f t="shared" si="1"/>
        <v>0</v>
      </c>
      <c r="M21" s="28">
        <f t="shared" si="2"/>
        <v>0</v>
      </c>
      <c r="N21" s="14">
        <f>MAX(D21:J21)</f>
        <v>0</v>
      </c>
      <c r="O21" s="19">
        <f>MIN(D21:J21)</f>
        <v>0</v>
      </c>
      <c r="P21" s="20"/>
      <c r="Q21" s="20"/>
      <c r="R21" s="20"/>
      <c r="S21" s="20"/>
      <c r="T21" s="20"/>
      <c r="U21" s="20"/>
    </row>
    <row r="22" spans="1:19" s="16" customFormat="1" ht="17.25" customHeight="1">
      <c r="A22" s="13">
        <v>14</v>
      </c>
      <c r="B22"/>
      <c r="C22"/>
      <c r="D22"/>
      <c r="E22"/>
      <c r="F22"/>
      <c r="G22"/>
      <c r="H22"/>
      <c r="I22"/>
      <c r="J22"/>
      <c r="K22"/>
      <c r="L22"/>
      <c r="M22"/>
      <c r="N22" s="20"/>
      <c r="O22" s="20"/>
      <c r="P22" s="20"/>
      <c r="Q22" s="20"/>
      <c r="R22" s="20"/>
      <c r="S22" s="20"/>
    </row>
    <row r="23" spans="1:19" s="16" customFormat="1" ht="17.25" customHeight="1">
      <c r="A23" s="13">
        <v>15</v>
      </c>
      <c r="B23"/>
      <c r="C23"/>
      <c r="D23"/>
      <c r="E23"/>
      <c r="F23"/>
      <c r="G23"/>
      <c r="H23"/>
      <c r="I23"/>
      <c r="J23"/>
      <c r="K23"/>
      <c r="L23"/>
      <c r="M23"/>
      <c r="N23" s="20"/>
      <c r="O23" s="20"/>
      <c r="P23" s="20"/>
      <c r="Q23" s="20"/>
      <c r="R23" s="20"/>
      <c r="S23" s="20"/>
    </row>
    <row r="24" spans="1:19" s="16" customFormat="1" ht="17.25" customHeight="1">
      <c r="A24" s="13">
        <v>16</v>
      </c>
      <c r="B24"/>
      <c r="C24"/>
      <c r="D24"/>
      <c r="E24"/>
      <c r="F24"/>
      <c r="G24"/>
      <c r="H24"/>
      <c r="I24"/>
      <c r="J24"/>
      <c r="K24"/>
      <c r="L24"/>
      <c r="M24"/>
      <c r="N24" s="20"/>
      <c r="O24" s="20"/>
      <c r="P24" s="20"/>
      <c r="Q24" s="20"/>
      <c r="R24" s="20"/>
      <c r="S24" s="20"/>
    </row>
    <row r="25" spans="1:19" s="16" customFormat="1" ht="17.25" customHeight="1">
      <c r="A25" s="13">
        <v>17</v>
      </c>
      <c r="B25"/>
      <c r="C25"/>
      <c r="D25"/>
      <c r="E25"/>
      <c r="F25"/>
      <c r="G25"/>
      <c r="H25"/>
      <c r="I25"/>
      <c r="J25"/>
      <c r="K25"/>
      <c r="L25"/>
      <c r="M25"/>
      <c r="N25" s="20"/>
      <c r="O25" s="20"/>
      <c r="P25" s="20"/>
      <c r="Q25" s="20"/>
      <c r="R25" s="20"/>
      <c r="S25" s="20"/>
    </row>
    <row r="26" spans="1:19" s="16" customFormat="1" ht="17.25" customHeight="1">
      <c r="A26" s="13">
        <v>18</v>
      </c>
      <c r="B26"/>
      <c r="C26"/>
      <c r="D26"/>
      <c r="E26"/>
      <c r="F26"/>
      <c r="G26"/>
      <c r="H26"/>
      <c r="I26"/>
      <c r="J26"/>
      <c r="K26"/>
      <c r="L26"/>
      <c r="M26"/>
      <c r="N26" s="20"/>
      <c r="O26" s="20"/>
      <c r="P26" s="20"/>
      <c r="Q26" s="20"/>
      <c r="R26" s="20"/>
      <c r="S26" s="20"/>
    </row>
    <row r="27" spans="1:19" s="16" customFormat="1" ht="17.25" customHeight="1">
      <c r="A27" s="13">
        <v>19</v>
      </c>
      <c r="B27"/>
      <c r="C27"/>
      <c r="D27"/>
      <c r="E27"/>
      <c r="F27"/>
      <c r="G27"/>
      <c r="H27"/>
      <c r="I27"/>
      <c r="J27"/>
      <c r="K27"/>
      <c r="L27"/>
      <c r="M27"/>
      <c r="N27" s="20"/>
      <c r="O27" s="20"/>
      <c r="P27" s="20"/>
      <c r="Q27" s="20"/>
      <c r="R27" s="20"/>
      <c r="S27" s="20"/>
    </row>
    <row r="28" spans="1:19" s="16" customFormat="1" ht="17.25" customHeight="1">
      <c r="A28" s="13">
        <v>20</v>
      </c>
      <c r="B28"/>
      <c r="C28"/>
      <c r="D28"/>
      <c r="E28"/>
      <c r="F28"/>
      <c r="G28"/>
      <c r="H28"/>
      <c r="I28"/>
      <c r="J28"/>
      <c r="K28"/>
      <c r="L28"/>
      <c r="M28"/>
      <c r="N28" s="20"/>
      <c r="O28" s="20"/>
      <c r="P28" s="20"/>
      <c r="Q28" s="20"/>
      <c r="R28" s="20"/>
      <c r="S28" s="20"/>
    </row>
    <row r="29" spans="1:19" s="16" customFormat="1" ht="17.25" customHeight="1">
      <c r="A29" s="13">
        <v>21</v>
      </c>
      <c r="B29"/>
      <c r="C29"/>
      <c r="D29"/>
      <c r="E29"/>
      <c r="F29"/>
      <c r="G29"/>
      <c r="H29"/>
      <c r="I29"/>
      <c r="J29"/>
      <c r="K29"/>
      <c r="L29"/>
      <c r="M29"/>
      <c r="N29" s="20"/>
      <c r="O29" s="20"/>
      <c r="P29" s="20"/>
      <c r="Q29" s="20"/>
      <c r="R29" s="20"/>
      <c r="S29" s="20"/>
    </row>
    <row r="30" spans="1:19" s="16" customFormat="1" ht="17.25" customHeight="1">
      <c r="A30" s="13">
        <v>22</v>
      </c>
      <c r="B30"/>
      <c r="C30"/>
      <c r="D30"/>
      <c r="E30"/>
      <c r="F30"/>
      <c r="G30"/>
      <c r="H30"/>
      <c r="I30"/>
      <c r="J30"/>
      <c r="K30"/>
      <c r="L30"/>
      <c r="M30"/>
      <c r="N30" s="20"/>
      <c r="O30" s="20"/>
      <c r="P30" s="20"/>
      <c r="Q30" s="20"/>
      <c r="R30" s="20"/>
      <c r="S30" s="20"/>
    </row>
    <row r="31" ht="17.25">
      <c r="A31" s="13">
        <v>23</v>
      </c>
    </row>
    <row r="32" ht="17.25">
      <c r="A32" s="13">
        <v>24</v>
      </c>
    </row>
    <row r="33" ht="17.25">
      <c r="A33" s="13">
        <v>25</v>
      </c>
    </row>
    <row r="34" ht="17.25">
      <c r="A34" s="13">
        <v>26</v>
      </c>
    </row>
    <row r="35" ht="17.25">
      <c r="A35" s="13">
        <v>27</v>
      </c>
    </row>
    <row r="36" ht="17.25">
      <c r="A36" s="13">
        <v>28</v>
      </c>
    </row>
    <row r="37" ht="17.25">
      <c r="A37" s="13">
        <v>29</v>
      </c>
    </row>
    <row r="38" ht="17.25">
      <c r="A38" s="13">
        <v>30</v>
      </c>
    </row>
    <row r="39" ht="17.25">
      <c r="A39" s="13">
        <v>31</v>
      </c>
    </row>
    <row r="40" ht="17.25">
      <c r="A40" s="13">
        <v>32</v>
      </c>
    </row>
    <row r="41" spans="1:15" ht="17.25">
      <c r="A41" s="13">
        <v>33</v>
      </c>
      <c r="O41" t="s">
        <v>68</v>
      </c>
    </row>
    <row r="42" ht="17.25">
      <c r="A42" s="13">
        <v>34</v>
      </c>
    </row>
    <row r="43" ht="17.25">
      <c r="A43" s="13">
        <v>35</v>
      </c>
    </row>
    <row r="44" ht="17.25">
      <c r="A44" s="13">
        <v>36</v>
      </c>
    </row>
    <row r="45" ht="17.25">
      <c r="A45" s="13">
        <v>37</v>
      </c>
    </row>
    <row r="46" ht="17.25">
      <c r="A46" s="13">
        <v>38</v>
      </c>
    </row>
    <row r="47" ht="17.25">
      <c r="A47" s="13">
        <v>39</v>
      </c>
    </row>
    <row r="48" ht="17.25">
      <c r="A48" s="13">
        <v>40</v>
      </c>
    </row>
    <row r="49" ht="17.25">
      <c r="A49" s="13">
        <v>41</v>
      </c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66" r:id="rId4"/>
  <drawing r:id="rId3"/>
  <legacyDrawing r:id="rId2"/>
  <oleObjects>
    <oleObject progId="Рисунок Microsoft Word" shapeId="29290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Y51"/>
  <sheetViews>
    <sheetView zoomScale="75" zoomScaleNormal="75" workbookViewId="0" topLeftCell="A22">
      <selection activeCell="M1" sqref="M1"/>
    </sheetView>
  </sheetViews>
  <sheetFormatPr defaultColWidth="9.140625" defaultRowHeight="12.75"/>
  <cols>
    <col min="1" max="1" width="5.28125" style="0" customWidth="1"/>
    <col min="2" max="2" width="26.8515625" style="0" customWidth="1"/>
    <col min="6" max="6" width="0" style="0" hidden="1" customWidth="1"/>
    <col min="8" max="8" width="13.7109375" style="0" customWidth="1"/>
    <col min="9" max="9" width="12.7109375" style="0" customWidth="1"/>
    <col min="10" max="10" width="8.28125" style="0" customWidth="1"/>
    <col min="11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16" width="3.28125" style="0" customWidth="1"/>
    <col min="17" max="17" width="5.28125" style="0" customWidth="1"/>
    <col min="18" max="18" width="5.8515625" style="0" customWidth="1"/>
    <col min="251" max="16384" width="11.57421875" style="0" customWidth="1"/>
  </cols>
  <sheetData>
    <row r="1" spans="6:10" ht="17.25" customHeight="1">
      <c r="F1" s="1"/>
      <c r="G1" s="1"/>
      <c r="H1" s="2" t="s">
        <v>70</v>
      </c>
      <c r="I1" s="38"/>
      <c r="J1" s="38"/>
    </row>
    <row r="2" spans="8:10" ht="15">
      <c r="H2" s="2" t="s">
        <v>71</v>
      </c>
      <c r="I2" s="38"/>
      <c r="J2" s="38"/>
    </row>
    <row r="3" ht="10.5" customHeight="1">
      <c r="I3" s="4"/>
    </row>
    <row r="4" ht="13.5" customHeight="1"/>
    <row r="5" spans="1:16" ht="24" customHeight="1">
      <c r="A5" s="83" t="s">
        <v>72</v>
      </c>
      <c r="B5" s="84" t="s">
        <v>73</v>
      </c>
      <c r="C5" s="85"/>
      <c r="D5" s="86"/>
      <c r="E5" s="85"/>
      <c r="F5" s="85"/>
      <c r="G5" s="85"/>
      <c r="H5" s="85"/>
      <c r="I5" s="85"/>
      <c r="J5" s="85"/>
      <c r="K5" s="85"/>
      <c r="L5" s="85"/>
      <c r="O5" s="87"/>
      <c r="P5" s="87"/>
    </row>
    <row r="6" spans="5:16" s="88" customFormat="1" ht="31.5" customHeight="1">
      <c r="E6" s="89" t="s">
        <v>78</v>
      </c>
      <c r="F6" s="86"/>
      <c r="G6" s="89" t="s">
        <v>79</v>
      </c>
      <c r="H6" s="89"/>
      <c r="O6" s="90"/>
      <c r="P6" s="90"/>
    </row>
    <row r="7" spans="1:25" s="94" customFormat="1" ht="12" customHeight="1">
      <c r="A7" s="137"/>
      <c r="B7" s="130" t="s">
        <v>4</v>
      </c>
      <c r="C7" s="131" t="s">
        <v>5</v>
      </c>
      <c r="D7" s="132" t="s">
        <v>6</v>
      </c>
      <c r="E7" s="132"/>
      <c r="F7" s="132"/>
      <c r="G7" s="112" t="s">
        <v>7</v>
      </c>
      <c r="H7" s="138" t="s">
        <v>8</v>
      </c>
      <c r="I7" s="135" t="s">
        <v>9</v>
      </c>
      <c r="J7" s="136" t="s">
        <v>74</v>
      </c>
      <c r="K7" s="92" t="s">
        <v>75</v>
      </c>
      <c r="L7" s="93"/>
      <c r="Q7" s="95"/>
      <c r="R7" s="95"/>
      <c r="S7" s="95"/>
      <c r="T7" s="95"/>
      <c r="U7" s="95"/>
      <c r="V7" s="95"/>
      <c r="W7" s="95"/>
      <c r="X7" s="95"/>
      <c r="Y7" s="95"/>
    </row>
    <row r="8" spans="1:25" s="94" customFormat="1" ht="13.5" customHeight="1" thickBot="1">
      <c r="A8" s="137"/>
      <c r="B8" s="130"/>
      <c r="C8" s="131"/>
      <c r="D8" s="17"/>
      <c r="E8" s="13"/>
      <c r="F8" s="18" t="s">
        <v>10</v>
      </c>
      <c r="G8" s="112"/>
      <c r="H8" s="138"/>
      <c r="I8" s="135"/>
      <c r="J8" s="136"/>
      <c r="K8" s="92"/>
      <c r="L8" s="93"/>
      <c r="Q8" s="95"/>
      <c r="R8" s="95"/>
      <c r="S8" s="95"/>
      <c r="T8" s="95"/>
      <c r="U8" s="95"/>
      <c r="V8" s="95"/>
      <c r="W8" s="95"/>
      <c r="X8" s="95"/>
      <c r="Y8" s="95"/>
    </row>
    <row r="9" spans="1:12" s="95" customFormat="1" ht="12" customHeight="1" thickBot="1">
      <c r="A9" s="96">
        <v>13</v>
      </c>
      <c r="B9" s="143" t="s">
        <v>15</v>
      </c>
      <c r="C9" s="104">
        <v>8</v>
      </c>
      <c r="D9" s="105">
        <v>218</v>
      </c>
      <c r="E9" s="106">
        <v>168</v>
      </c>
      <c r="F9" s="25"/>
      <c r="G9" s="26">
        <f>IF(F9&gt;0,(SUM(D9:F9)-MIN(D9:F9)),SUM(D9:E9))</f>
        <v>386</v>
      </c>
      <c r="H9" s="27">
        <f>G9+C9*(IF(F9&gt;0,6,COUNTIF(D9:E9,"&gt;0")))</f>
        <v>402</v>
      </c>
      <c r="I9" s="100">
        <f>IF(H9&gt;0,H9/COUNTA(D9:E9),0)</f>
        <v>201</v>
      </c>
      <c r="J9" s="101">
        <v>1</v>
      </c>
      <c r="K9" s="102">
        <f>MIN(C9:D9)</f>
        <v>8</v>
      </c>
      <c r="L9" s="103"/>
    </row>
    <row r="10" spans="1:12" s="95" customFormat="1" ht="12" customHeight="1" thickBot="1">
      <c r="A10" s="96">
        <v>15</v>
      </c>
      <c r="B10" s="144" t="s">
        <v>43</v>
      </c>
      <c r="C10" s="104">
        <v>8</v>
      </c>
      <c r="D10" s="107">
        <v>196</v>
      </c>
      <c r="E10" s="108">
        <v>168</v>
      </c>
      <c r="F10" s="25"/>
      <c r="G10" s="26">
        <f>IF(F10&gt;0,(SUM(D10:F10)-MIN(D10:F10)),SUM(D10:E10))</f>
        <v>364</v>
      </c>
      <c r="H10" s="27">
        <f>G10+C10*(IF(F10&gt;0,6,COUNTIF(D10:E10,"&gt;0")))</f>
        <v>380</v>
      </c>
      <c r="I10" s="100">
        <f>IF(H10&gt;0,H10/COUNTA(D10:E10),0)</f>
        <v>190</v>
      </c>
      <c r="J10" s="101">
        <v>2</v>
      </c>
      <c r="K10" s="102">
        <f>MIN(C10:D10)</f>
        <v>8</v>
      </c>
      <c r="L10" s="103"/>
    </row>
    <row r="11" spans="1:25" s="95" customFormat="1" ht="12.75" customHeight="1" thickBot="1">
      <c r="A11" s="96">
        <v>18</v>
      </c>
      <c r="B11" s="144" t="s">
        <v>65</v>
      </c>
      <c r="C11" s="104"/>
      <c r="D11" s="98">
        <v>149</v>
      </c>
      <c r="E11" s="99">
        <v>219</v>
      </c>
      <c r="F11" s="25"/>
      <c r="G11" s="26">
        <f>IF(F11&gt;0,(SUM(D11:F11)-MIN(D11:F11)),SUM(D11:E11))</f>
        <v>368</v>
      </c>
      <c r="H11" s="27">
        <f>G11+C11*(IF(F11&gt;0,6,COUNTIF(D11:E11,"&gt;0")))</f>
        <v>368</v>
      </c>
      <c r="I11" s="100">
        <f>IF(H11&gt;0,H11/COUNTA(D11:E11),0)</f>
        <v>184</v>
      </c>
      <c r="J11" s="101">
        <v>3</v>
      </c>
      <c r="K11" s="102">
        <f>MIN(C11:D11)</f>
        <v>149</v>
      </c>
      <c r="L11" s="103"/>
      <c r="Q11"/>
      <c r="R11"/>
      <c r="S11"/>
      <c r="T11"/>
      <c r="U11"/>
      <c r="V11"/>
      <c r="W11"/>
      <c r="X11"/>
      <c r="Y11"/>
    </row>
    <row r="12" spans="1:25" s="95" customFormat="1" ht="12" customHeight="1" thickBot="1">
      <c r="A12" s="96">
        <v>22</v>
      </c>
      <c r="B12" s="144" t="s">
        <v>58</v>
      </c>
      <c r="C12" s="104">
        <v>8</v>
      </c>
      <c r="D12" s="105">
        <v>189</v>
      </c>
      <c r="E12" s="106">
        <v>159</v>
      </c>
      <c r="F12" s="25"/>
      <c r="G12" s="26">
        <f>IF(F12&gt;0,(SUM(D12:F12)-MIN(D12:F12)),SUM(D12:E12))</f>
        <v>348</v>
      </c>
      <c r="H12" s="27">
        <f>G12+C12*(IF(F12&gt;0,6,COUNTIF(D12:E12,"&gt;0")))</f>
        <v>364</v>
      </c>
      <c r="I12" s="100">
        <f>IF(H12&gt;0,H12/COUNTA(D12:E12),0)</f>
        <v>182</v>
      </c>
      <c r="J12" s="101">
        <v>4</v>
      </c>
      <c r="K12" s="102">
        <f>MIN(C12:D12)</f>
        <v>8</v>
      </c>
      <c r="L12" s="103"/>
      <c r="Q12"/>
      <c r="R12"/>
      <c r="S12"/>
      <c r="T12"/>
      <c r="U12"/>
      <c r="V12"/>
      <c r="W12"/>
      <c r="X12"/>
      <c r="Y12"/>
    </row>
    <row r="13" spans="1:25" s="95" customFormat="1" ht="12" customHeight="1" thickBot="1">
      <c r="A13" s="96">
        <v>20</v>
      </c>
      <c r="B13" s="144" t="s">
        <v>48</v>
      </c>
      <c r="C13" s="104"/>
      <c r="D13" s="98">
        <v>184</v>
      </c>
      <c r="E13" s="99">
        <v>173</v>
      </c>
      <c r="F13" s="25"/>
      <c r="G13" s="26">
        <f>IF(F13&gt;0,(SUM(D13:F13)-MIN(D13:F13)),SUM(D13:E13))</f>
        <v>357</v>
      </c>
      <c r="H13" s="27">
        <f>G13+C13*(IF(F13&gt;0,6,COUNTIF(D13:E13,"&gt;0")))</f>
        <v>357</v>
      </c>
      <c r="I13" s="100">
        <f>IF(H13&gt;0,H13/COUNTA(D13:E13),0)</f>
        <v>178.5</v>
      </c>
      <c r="J13" s="101">
        <v>5</v>
      </c>
      <c r="K13" s="102">
        <f>MIN(C13:D13)</f>
        <v>184</v>
      </c>
      <c r="L13" s="103"/>
      <c r="Q13"/>
      <c r="R13"/>
      <c r="S13"/>
      <c r="T13"/>
      <c r="U13"/>
      <c r="V13"/>
      <c r="W13"/>
      <c r="X13"/>
      <c r="Y13"/>
    </row>
    <row r="14" spans="1:25" s="95" customFormat="1" ht="12" customHeight="1" thickBot="1">
      <c r="A14" s="96">
        <v>14</v>
      </c>
      <c r="B14" s="153" t="s">
        <v>34</v>
      </c>
      <c r="C14" s="104">
        <v>8</v>
      </c>
      <c r="D14" s="105">
        <v>146</v>
      </c>
      <c r="E14" s="106">
        <v>190</v>
      </c>
      <c r="F14" s="25"/>
      <c r="G14" s="26">
        <f>IF(F14&gt;0,(SUM(D14:F14)-MIN(D14:F14)),SUM(D14:E14))</f>
        <v>336</v>
      </c>
      <c r="H14" s="27">
        <f>G14+C14*(IF(F14&gt;0,6,COUNTIF(D14:E14,"&gt;0")))</f>
        <v>352</v>
      </c>
      <c r="I14" s="100">
        <f>IF(H14&gt;0,H14/COUNTA(D14:E14),0)</f>
        <v>176</v>
      </c>
      <c r="J14" s="101">
        <v>6</v>
      </c>
      <c r="K14" s="102"/>
      <c r="L14" s="103"/>
      <c r="Q14"/>
      <c r="R14"/>
      <c r="S14"/>
      <c r="T14"/>
      <c r="U14"/>
      <c r="V14"/>
      <c r="W14"/>
      <c r="X14"/>
      <c r="Y14"/>
    </row>
    <row r="15" spans="1:25" s="95" customFormat="1" ht="12" customHeight="1" thickBot="1">
      <c r="A15" s="96">
        <v>16</v>
      </c>
      <c r="B15" s="147" t="s">
        <v>30</v>
      </c>
      <c r="C15" s="97"/>
      <c r="D15" s="98">
        <v>141</v>
      </c>
      <c r="E15" s="99">
        <v>210</v>
      </c>
      <c r="F15" s="25"/>
      <c r="G15" s="26">
        <f>IF(F15&gt;0,(SUM(D15:F15)-MIN(D15:F15)),SUM(D15:E15))</f>
        <v>351</v>
      </c>
      <c r="H15" s="27">
        <f>G15+C15*(IF(F15&gt;0,6,COUNTIF(D15:E15,"&gt;0")))</f>
        <v>351</v>
      </c>
      <c r="I15" s="100">
        <f>IF(H15&gt;0,H15/COUNTA(D15:E15),0)</f>
        <v>175.5</v>
      </c>
      <c r="J15" s="101">
        <v>19</v>
      </c>
      <c r="K15" s="102"/>
      <c r="L15" s="103"/>
      <c r="Q15"/>
      <c r="R15"/>
      <c r="S15"/>
      <c r="T15"/>
      <c r="U15"/>
      <c r="V15"/>
      <c r="W15"/>
      <c r="X15"/>
      <c r="Y15"/>
    </row>
    <row r="16" spans="1:25" s="95" customFormat="1" ht="12" customHeight="1" thickBot="1">
      <c r="A16" s="96">
        <v>17</v>
      </c>
      <c r="B16" s="149" t="s">
        <v>64</v>
      </c>
      <c r="C16" s="104">
        <v>8</v>
      </c>
      <c r="D16" s="98">
        <v>165</v>
      </c>
      <c r="E16" s="99">
        <v>148</v>
      </c>
      <c r="F16" s="25"/>
      <c r="G16" s="26">
        <f>IF(F16&gt;0,(SUM(D16:F16)-MIN(D16:F16)),SUM(D16:E16))</f>
        <v>313</v>
      </c>
      <c r="H16" s="27">
        <f>G16+C16*(IF(F16&gt;0,6,COUNTIF(D16:E16,"&gt;0")))</f>
        <v>329</v>
      </c>
      <c r="I16" s="100">
        <f>IF(H16&gt;0,H16/COUNTA(D16:E16),0)</f>
        <v>164.5</v>
      </c>
      <c r="J16" s="101">
        <v>20</v>
      </c>
      <c r="K16" s="102"/>
      <c r="L16" s="103"/>
      <c r="Q16"/>
      <c r="R16"/>
      <c r="S16"/>
      <c r="T16"/>
      <c r="U16"/>
      <c r="V16"/>
      <c r="W16"/>
      <c r="X16"/>
      <c r="Y16"/>
    </row>
    <row r="17" spans="1:25" s="95" customFormat="1" ht="12" customHeight="1">
      <c r="A17" s="96">
        <v>23</v>
      </c>
      <c r="B17" s="151" t="s">
        <v>28</v>
      </c>
      <c r="C17" s="104"/>
      <c r="D17" s="105">
        <v>138</v>
      </c>
      <c r="E17" s="106">
        <v>190</v>
      </c>
      <c r="F17" s="25"/>
      <c r="G17" s="26">
        <f>IF(F17&gt;0,(SUM(D17:F17)-MIN(D17:F17)),SUM(D17:E17))</f>
        <v>328</v>
      </c>
      <c r="H17" s="27">
        <f>G17+C17*(IF(F17&gt;0,6,COUNTIF(D17:E17,"&gt;0")))</f>
        <v>328</v>
      </c>
      <c r="I17" s="100">
        <f>IF(H17&gt;0,H17/COUNTA(D17:E17),0)</f>
        <v>164</v>
      </c>
      <c r="J17" s="101">
        <v>21</v>
      </c>
      <c r="K17" s="102">
        <f>MIN(C17:D17)</f>
        <v>138</v>
      </c>
      <c r="L17" s="103"/>
      <c r="Q17"/>
      <c r="R17"/>
      <c r="S17"/>
      <c r="T17"/>
      <c r="U17"/>
      <c r="V17"/>
      <c r="W17"/>
      <c r="X17"/>
      <c r="Y17"/>
    </row>
    <row r="18" spans="1:25" s="95" customFormat="1" ht="12" customHeight="1">
      <c r="A18" s="96">
        <v>21</v>
      </c>
      <c r="B18" s="152" t="s">
        <v>11</v>
      </c>
      <c r="C18" s="104"/>
      <c r="D18" s="98">
        <v>145</v>
      </c>
      <c r="E18" s="99">
        <v>172</v>
      </c>
      <c r="F18" s="25"/>
      <c r="G18" s="26">
        <f>IF(F18&gt;0,(SUM(D18:F18)-MIN(D18:F18)),SUM(D18:E18))</f>
        <v>317</v>
      </c>
      <c r="H18" s="27">
        <f>G18+C18*(IF(F18&gt;0,6,COUNTIF(D18:E18,"&gt;0")))</f>
        <v>317</v>
      </c>
      <c r="I18" s="100">
        <f>IF(H18&gt;0,H18/COUNTA(D18:E18),0)</f>
        <v>158.5</v>
      </c>
      <c r="J18" s="101">
        <v>22</v>
      </c>
      <c r="K18" s="102">
        <f>MIN(C18:D18)</f>
        <v>145</v>
      </c>
      <c r="L18" s="103"/>
      <c r="Q18"/>
      <c r="R18"/>
      <c r="S18"/>
      <c r="T18"/>
      <c r="U18"/>
      <c r="V18"/>
      <c r="W18"/>
      <c r="X18"/>
      <c r="Y18"/>
    </row>
    <row r="19" spans="1:25" s="95" customFormat="1" ht="12" customHeight="1">
      <c r="A19" s="96">
        <v>24</v>
      </c>
      <c r="B19" s="151" t="s">
        <v>26</v>
      </c>
      <c r="C19" s="104"/>
      <c r="D19" s="105">
        <v>137</v>
      </c>
      <c r="E19" s="106">
        <v>171</v>
      </c>
      <c r="F19" s="25"/>
      <c r="G19" s="26">
        <f>IF(F19&gt;0,(SUM(D19:F19)-MIN(D19:F19)),SUM(D19:E19))</f>
        <v>308</v>
      </c>
      <c r="H19" s="27">
        <f>G19+C19*(IF(F19&gt;0,6,COUNTIF(D19:E19,"&gt;0")))</f>
        <v>308</v>
      </c>
      <c r="I19" s="100">
        <f>IF(H19&gt;0,H19/COUNTA(D19:E19),0)</f>
        <v>154</v>
      </c>
      <c r="J19" s="101">
        <v>23</v>
      </c>
      <c r="K19" s="102"/>
      <c r="L19" s="103"/>
      <c r="Q19"/>
      <c r="R19"/>
      <c r="S19"/>
      <c r="T19"/>
      <c r="U19"/>
      <c r="V19"/>
      <c r="W19"/>
      <c r="X19"/>
      <c r="Y19"/>
    </row>
    <row r="20" spans="1:25" s="95" customFormat="1" ht="12" customHeight="1">
      <c r="A20" s="96">
        <v>19</v>
      </c>
      <c r="B20" s="147" t="s">
        <v>32</v>
      </c>
      <c r="C20" s="104">
        <v>13</v>
      </c>
      <c r="D20" s="98">
        <v>150</v>
      </c>
      <c r="E20" s="99">
        <v>126</v>
      </c>
      <c r="F20" s="25"/>
      <c r="G20" s="26">
        <f>IF(F20&gt;0,(SUM(D20:F20)-MIN(D20:F20)),SUM(D20:E20))</f>
        <v>276</v>
      </c>
      <c r="H20" s="27">
        <f>G20+C20*(IF(F20&gt;0,6,COUNTIF(D20:E20,"&gt;0")))</f>
        <v>302</v>
      </c>
      <c r="I20" s="100">
        <f>IF(H20&gt;0,H20/COUNTA(D20:E20),0)</f>
        <v>151</v>
      </c>
      <c r="J20" s="101">
        <v>24</v>
      </c>
      <c r="K20" s="102">
        <f>MIN(C20:D20)</f>
        <v>13</v>
      </c>
      <c r="L20" s="103"/>
      <c r="Q20"/>
      <c r="R20"/>
      <c r="S20"/>
      <c r="T20"/>
      <c r="U20"/>
      <c r="V20"/>
      <c r="W20"/>
      <c r="X20"/>
      <c r="Y20"/>
    </row>
    <row r="21" spans="1:9" ht="12.75">
      <c r="A21" s="85"/>
      <c r="B21" s="109"/>
      <c r="C21" s="85"/>
      <c r="D21" s="85"/>
      <c r="E21" s="85"/>
      <c r="F21" s="85"/>
      <c r="G21" s="85"/>
      <c r="H21" s="85"/>
      <c r="I21" s="85"/>
    </row>
    <row r="22" spans="1:10" ht="12" customHeight="1">
      <c r="A22" s="137"/>
      <c r="B22" s="130" t="s">
        <v>4</v>
      </c>
      <c r="C22" s="131" t="s">
        <v>5</v>
      </c>
      <c r="D22" s="132" t="s">
        <v>6</v>
      </c>
      <c r="E22" s="132"/>
      <c r="F22" s="132"/>
      <c r="G22" s="112" t="s">
        <v>7</v>
      </c>
      <c r="H22" s="138" t="s">
        <v>8</v>
      </c>
      <c r="I22" s="135" t="s">
        <v>9</v>
      </c>
      <c r="J22" s="136" t="s">
        <v>74</v>
      </c>
    </row>
    <row r="23" spans="1:10" ht="12" customHeight="1">
      <c r="A23" s="137"/>
      <c r="B23" s="130"/>
      <c r="C23" s="131"/>
      <c r="D23" s="17">
        <v>1</v>
      </c>
      <c r="E23" s="13">
        <v>2</v>
      </c>
      <c r="F23" s="18" t="s">
        <v>10</v>
      </c>
      <c r="G23" s="112"/>
      <c r="H23" s="138"/>
      <c r="I23" s="135"/>
      <c r="J23" s="136"/>
    </row>
    <row r="24" spans="1:10" ht="12" customHeight="1">
      <c r="A24" s="96">
        <v>18</v>
      </c>
      <c r="B24" s="144" t="s">
        <v>65</v>
      </c>
      <c r="C24" s="104"/>
      <c r="D24" s="98">
        <v>224</v>
      </c>
      <c r="E24" s="99">
        <v>191</v>
      </c>
      <c r="F24" s="25"/>
      <c r="G24" s="113">
        <f>IF(F24&gt;0,(SUM(D24:F24)-MIN(D24:F24)),SUM(D24:E24))</f>
        <v>415</v>
      </c>
      <c r="H24" s="114">
        <f>G24+C24*(IF(F24&gt;0,6,COUNTIF(D24:E24,"&gt;0")))</f>
        <v>415</v>
      </c>
      <c r="I24" s="100">
        <f>IF(H24&gt;0,H24/COUNTA(D24:E24),0)</f>
        <v>207.5</v>
      </c>
      <c r="J24" s="101">
        <v>1</v>
      </c>
    </row>
    <row r="25" spans="1:10" ht="12" customHeight="1">
      <c r="A25" s="96">
        <v>22</v>
      </c>
      <c r="B25" s="146" t="s">
        <v>58</v>
      </c>
      <c r="C25" s="104">
        <v>8</v>
      </c>
      <c r="D25" s="105">
        <v>207</v>
      </c>
      <c r="E25" s="106">
        <v>171</v>
      </c>
      <c r="F25" s="25"/>
      <c r="G25" s="113">
        <f>IF(F25&gt;0,(SUM(D25:F25)-MIN(D25:F25)),SUM(D25:E25))</f>
        <v>378</v>
      </c>
      <c r="H25" s="114">
        <f>G25+C25*(IF(F25&gt;0,6,COUNTIF(D25:E25,"&gt;0")))</f>
        <v>394</v>
      </c>
      <c r="I25" s="100">
        <f>IF(H25&gt;0,H25/COUNTA(D25:E25),0)</f>
        <v>197</v>
      </c>
      <c r="J25" s="101">
        <v>2</v>
      </c>
    </row>
    <row r="26" spans="1:10" ht="12" customHeight="1">
      <c r="A26" s="91">
        <v>10</v>
      </c>
      <c r="B26" s="143" t="s">
        <v>27</v>
      </c>
      <c r="C26" s="111">
        <v>5</v>
      </c>
      <c r="D26" s="105">
        <v>169</v>
      </c>
      <c r="E26" s="106">
        <v>204</v>
      </c>
      <c r="F26" s="25"/>
      <c r="G26" s="113">
        <f>IF(F26&gt;0,(SUM(D26:F26)-MIN(D26:F26)),SUM(D26:E26))</f>
        <v>373</v>
      </c>
      <c r="H26" s="114">
        <f>G26+C26*(IF(F26&gt;0,6,COUNTIF(D26:E26,"&gt;0")))</f>
        <v>383</v>
      </c>
      <c r="I26" s="100">
        <f>IF(H26&gt;0,H26/COUNTA(D26:E26),0)</f>
        <v>191.5</v>
      </c>
      <c r="J26" s="101">
        <v>3</v>
      </c>
    </row>
    <row r="27" spans="1:10" ht="12" customHeight="1">
      <c r="A27" s="91">
        <v>7</v>
      </c>
      <c r="B27" s="146" t="s">
        <v>40</v>
      </c>
      <c r="C27" s="140">
        <v>5</v>
      </c>
      <c r="D27" s="98">
        <v>190</v>
      </c>
      <c r="E27" s="99">
        <v>181</v>
      </c>
      <c r="F27" s="25"/>
      <c r="G27" s="113">
        <f>IF(F27&gt;0,(SUM(D27:F27)-MIN(D27:F27)),SUM(D27:E27))</f>
        <v>371</v>
      </c>
      <c r="H27" s="114">
        <f>G27+C27*(IF(F27&gt;0,6,COUNTIF(D27:E27,"&gt;0")))</f>
        <v>381</v>
      </c>
      <c r="I27" s="100">
        <f>IF(H27&gt;0,H27/COUNTA(D27:E27),0)</f>
        <v>190.5</v>
      </c>
      <c r="J27" s="101">
        <v>4</v>
      </c>
    </row>
    <row r="28" spans="1:10" ht="12" customHeight="1">
      <c r="A28" s="91">
        <v>8</v>
      </c>
      <c r="B28" s="147" t="s">
        <v>62</v>
      </c>
      <c r="C28" s="111"/>
      <c r="D28" s="105">
        <v>195</v>
      </c>
      <c r="E28" s="106">
        <v>179</v>
      </c>
      <c r="F28" s="37"/>
      <c r="G28" s="113">
        <f>IF(F28&gt;0,(SUM(D28:F28)-MIN(D28:F28)),SUM(D28:E28))</f>
        <v>374</v>
      </c>
      <c r="H28" s="114">
        <f>G28+C28*(IF(F28&gt;0,6,COUNTIF(D28:E28,"&gt;0")))</f>
        <v>374</v>
      </c>
      <c r="I28" s="100">
        <f>IF(H28&gt;0,H28/COUNTA(D28:E28),0)</f>
        <v>187</v>
      </c>
      <c r="J28" s="101">
        <v>5</v>
      </c>
    </row>
    <row r="29" spans="1:10" ht="12" customHeight="1" thickBot="1">
      <c r="A29" s="96">
        <v>15</v>
      </c>
      <c r="B29" s="148" t="s">
        <v>43</v>
      </c>
      <c r="C29" s="97">
        <v>8</v>
      </c>
      <c r="D29" s="141">
        <v>205</v>
      </c>
      <c r="E29" s="142">
        <v>150</v>
      </c>
      <c r="F29" s="25"/>
      <c r="G29" s="113">
        <f>IF(F29&gt;0,(SUM(D29:F29)-MIN(D29:F29)),SUM(D29:E29))</f>
        <v>355</v>
      </c>
      <c r="H29" s="114">
        <f>G29+C29*(IF(F29&gt;0,6,COUNTIF(D29:E29,"&gt;0")))</f>
        <v>371</v>
      </c>
      <c r="I29" s="100">
        <f>IF(H29&gt;0,H29/COUNTA(D29:E29),0)</f>
        <v>185.5</v>
      </c>
      <c r="J29" s="101">
        <v>6</v>
      </c>
    </row>
    <row r="30" spans="1:10" ht="12" customHeight="1" thickBot="1">
      <c r="A30" s="91">
        <v>12</v>
      </c>
      <c r="B30" s="144" t="s">
        <v>36</v>
      </c>
      <c r="C30" s="104">
        <v>5</v>
      </c>
      <c r="D30" s="105">
        <v>169</v>
      </c>
      <c r="E30" s="106">
        <v>188</v>
      </c>
      <c r="F30" s="25"/>
      <c r="G30" s="113">
        <f>IF(F30&gt;0,(SUM(D30:F30)-MIN(D30:F30)),SUM(D30:E30))</f>
        <v>357</v>
      </c>
      <c r="H30" s="114">
        <f>G30+C30*(IF(F30&gt;0,6,COUNTIF(D30:E30,"&gt;0")))</f>
        <v>367</v>
      </c>
      <c r="I30" s="100">
        <f>IF(H30&gt;0,H30/COUNTA(D30:E30),0)</f>
        <v>183.5</v>
      </c>
      <c r="J30" s="101">
        <v>13</v>
      </c>
    </row>
    <row r="31" spans="1:10" ht="12" customHeight="1" thickBot="1">
      <c r="A31" s="96">
        <v>14</v>
      </c>
      <c r="B31" s="143" t="s">
        <v>34</v>
      </c>
      <c r="C31" s="29">
        <v>8</v>
      </c>
      <c r="D31" s="98">
        <v>200</v>
      </c>
      <c r="E31" s="99">
        <v>147</v>
      </c>
      <c r="F31" s="25"/>
      <c r="G31" s="113">
        <f>IF(F31&gt;0,(SUM(D31:F31)-MIN(D31:F31)),SUM(D31:E31))</f>
        <v>347</v>
      </c>
      <c r="H31" s="114">
        <f>G31+C31*(IF(F31&gt;0,6,COUNTIF(D31:E31,"&gt;0")))</f>
        <v>363</v>
      </c>
      <c r="I31" s="100">
        <f>IF(H31&gt;0,H31/COUNTA(D31:E31),0)</f>
        <v>181.5</v>
      </c>
      <c r="J31" s="101">
        <v>14</v>
      </c>
    </row>
    <row r="32" spans="1:10" ht="12" customHeight="1" thickBot="1">
      <c r="A32" s="96">
        <v>20</v>
      </c>
      <c r="B32" s="144" t="s">
        <v>48</v>
      </c>
      <c r="C32" s="97"/>
      <c r="D32" s="98">
        <v>142</v>
      </c>
      <c r="E32" s="99">
        <v>216</v>
      </c>
      <c r="F32" s="25"/>
      <c r="G32" s="113">
        <f>IF(F32&gt;0,(SUM(D32:F32)-MIN(D32:F32)),SUM(D32:E32))</f>
        <v>358</v>
      </c>
      <c r="H32" s="114">
        <f>G32+C32*(IF(F32&gt;0,6,COUNTIF(D32:E32,"&gt;0")))</f>
        <v>358</v>
      </c>
      <c r="I32" s="100">
        <f>IF(H32&gt;0,H32/COUNTA(D32:E32),0)</f>
        <v>179</v>
      </c>
      <c r="J32" s="101">
        <v>15</v>
      </c>
    </row>
    <row r="33" spans="1:10" ht="12" customHeight="1" thickBot="1">
      <c r="A33" s="91">
        <v>11</v>
      </c>
      <c r="B33" s="144" t="s">
        <v>59</v>
      </c>
      <c r="C33" s="111">
        <v>8</v>
      </c>
      <c r="D33" s="98">
        <v>193</v>
      </c>
      <c r="E33" s="99">
        <v>132</v>
      </c>
      <c r="F33" s="25"/>
      <c r="G33" s="113">
        <f>IF(F33&gt;0,(SUM(D33:F33)-MIN(D33:F33)),SUM(D33:E33))</f>
        <v>325</v>
      </c>
      <c r="H33" s="114">
        <f>G33+C33*(IF(F33&gt;0,6,COUNTIF(D33:E33,"&gt;0")))</f>
        <v>341</v>
      </c>
      <c r="I33" s="100">
        <f>IF(H33&gt;0,H33/COUNTA(D33:E33),0)</f>
        <v>170.5</v>
      </c>
      <c r="J33" s="101">
        <v>16</v>
      </c>
    </row>
    <row r="34" spans="1:15" ht="12" customHeight="1" thickBot="1">
      <c r="A34" s="91">
        <v>9</v>
      </c>
      <c r="B34" s="144" t="s">
        <v>20</v>
      </c>
      <c r="C34" s="111"/>
      <c r="D34" s="98">
        <v>142</v>
      </c>
      <c r="E34" s="99">
        <v>168</v>
      </c>
      <c r="F34" s="25"/>
      <c r="G34" s="113">
        <f>IF(F34&gt;0,(SUM(D34:F34)-MIN(D34:F34)),SUM(D34:E34))</f>
        <v>310</v>
      </c>
      <c r="H34" s="114">
        <f>G34+C34*(IF(F34&gt;0,6,COUNTIF(D34:E34,"&gt;0")))</f>
        <v>310</v>
      </c>
      <c r="I34" s="100">
        <f>IF(H34&gt;0,H34/COUNTA(D34:E34),0)</f>
        <v>155</v>
      </c>
      <c r="J34" s="101">
        <v>17</v>
      </c>
      <c r="O34" t="s">
        <v>82</v>
      </c>
    </row>
    <row r="35" spans="1:10" ht="12" customHeight="1" thickBot="1">
      <c r="A35" s="96">
        <v>13</v>
      </c>
      <c r="B35" s="153" t="s">
        <v>15</v>
      </c>
      <c r="C35" s="104">
        <v>8</v>
      </c>
      <c r="D35" s="98">
        <v>152</v>
      </c>
      <c r="E35" s="99">
        <v>124</v>
      </c>
      <c r="F35" s="25"/>
      <c r="G35" s="113">
        <f>IF(F35&gt;0,(SUM(D35:F35)-MIN(D35:F35)),SUM(D35:E35))</f>
        <v>276</v>
      </c>
      <c r="H35" s="114">
        <f>G35+C35*(IF(F35&gt;0,6,COUNTIF(D35:E35,"&gt;0")))</f>
        <v>292</v>
      </c>
      <c r="I35" s="100">
        <f>IF(H35&gt;0,H35/COUNTA(D35:E35),0)</f>
        <v>146</v>
      </c>
      <c r="J35" s="101">
        <v>18</v>
      </c>
    </row>
    <row r="36" spans="1:9" ht="15.75" thickBot="1">
      <c r="A36" s="115"/>
      <c r="B36" s="110"/>
      <c r="C36" s="104"/>
      <c r="D36" s="85"/>
      <c r="E36" s="85"/>
      <c r="F36" s="85"/>
      <c r="G36" s="85"/>
      <c r="H36" s="85"/>
      <c r="I36" s="85"/>
    </row>
    <row r="37" spans="1:10" ht="12" customHeight="1">
      <c r="A37" s="137"/>
      <c r="B37" s="130" t="s">
        <v>4</v>
      </c>
      <c r="C37" s="131" t="s">
        <v>5</v>
      </c>
      <c r="D37" s="132" t="s">
        <v>6</v>
      </c>
      <c r="E37" s="132"/>
      <c r="F37" s="132"/>
      <c r="G37" s="133" t="s">
        <v>7</v>
      </c>
      <c r="H37" s="134" t="s">
        <v>8</v>
      </c>
      <c r="I37" s="135" t="s">
        <v>9</v>
      </c>
      <c r="J37" s="136" t="s">
        <v>76</v>
      </c>
    </row>
    <row r="38" spans="1:10" ht="12" customHeight="1">
      <c r="A38" s="137"/>
      <c r="B38" s="130"/>
      <c r="C38" s="131"/>
      <c r="D38" s="17">
        <v>1</v>
      </c>
      <c r="E38" s="13">
        <v>2</v>
      </c>
      <c r="F38" s="18" t="s">
        <v>10</v>
      </c>
      <c r="G38" s="133"/>
      <c r="H38" s="134"/>
      <c r="I38" s="135"/>
      <c r="J38" s="136"/>
    </row>
    <row r="39" spans="1:10" ht="12" customHeight="1">
      <c r="A39" s="91">
        <v>1</v>
      </c>
      <c r="B39" s="143" t="s">
        <v>41</v>
      </c>
      <c r="C39" s="111">
        <v>5</v>
      </c>
      <c r="D39" s="116">
        <v>212</v>
      </c>
      <c r="E39" s="117">
        <v>208</v>
      </c>
      <c r="F39" s="25"/>
      <c r="G39" s="113">
        <f>IF(F39&gt;0,(SUM(D39:F39)-MIN(D39:F39)),SUM(D39:E39))</f>
        <v>420</v>
      </c>
      <c r="H39" s="114">
        <f>G39+C39*(IF(F39&gt;0,6,COUNTIF(D39:E39,"&gt;0")))</f>
        <v>430</v>
      </c>
      <c r="I39" s="100">
        <f>IF(H39&gt;0,H39/COUNTA(D39:E39),0)</f>
        <v>215</v>
      </c>
      <c r="J39" s="101">
        <v>1</v>
      </c>
    </row>
    <row r="40" spans="1:10" ht="12" customHeight="1">
      <c r="A40" s="91">
        <v>4</v>
      </c>
      <c r="B40" s="143" t="s">
        <v>63</v>
      </c>
      <c r="C40" s="111">
        <v>5</v>
      </c>
      <c r="D40" s="118">
        <v>189</v>
      </c>
      <c r="E40" s="119">
        <v>214</v>
      </c>
      <c r="F40" s="25"/>
      <c r="G40" s="113">
        <f>IF(F40&gt;0,(SUM(D40:F40)-MIN(D40:F40)),SUM(D40:E40))</f>
        <v>403</v>
      </c>
      <c r="H40" s="114">
        <f>G40+C40*(IF(F40&gt;0,6,COUNTIF(D40:E40,"&gt;0")))</f>
        <v>413</v>
      </c>
      <c r="I40" s="100">
        <f>IF(H40&gt;0,H40/COUNTA(D40:E40),0)</f>
        <v>206.5</v>
      </c>
      <c r="J40" s="101">
        <v>2</v>
      </c>
    </row>
    <row r="41" spans="1:10" ht="12" customHeight="1">
      <c r="A41" s="91">
        <v>3</v>
      </c>
      <c r="B41" s="145" t="s">
        <v>46</v>
      </c>
      <c r="C41" s="111"/>
      <c r="D41" s="116">
        <v>234</v>
      </c>
      <c r="E41" s="117">
        <v>159</v>
      </c>
      <c r="F41" s="25"/>
      <c r="G41" s="113">
        <f>IF(F41&gt;0,(SUM(D41:F41)-MIN(D41:F41)),SUM(D41:E41))</f>
        <v>393</v>
      </c>
      <c r="H41" s="114">
        <f>G41+C41*(IF(F41&gt;0,6,COUNTIF(D41:E41,"&gt;0")))</f>
        <v>393</v>
      </c>
      <c r="I41" s="100">
        <f>IF(H41&gt;0,H41/COUNTA(D41:E41),0)</f>
        <v>196.5</v>
      </c>
      <c r="J41" s="101">
        <v>3</v>
      </c>
    </row>
    <row r="42" spans="1:10" ht="12" customHeight="1">
      <c r="A42" s="91">
        <v>6</v>
      </c>
      <c r="B42" s="144" t="s">
        <v>81</v>
      </c>
      <c r="C42" s="97"/>
      <c r="D42" s="116">
        <v>209</v>
      </c>
      <c r="E42" s="117">
        <v>168</v>
      </c>
      <c r="F42" s="25"/>
      <c r="G42" s="113">
        <f>IF(F42&gt;0,(SUM(D42:F42)-MIN(D42:F42)),SUM(D42:E42))</f>
        <v>377</v>
      </c>
      <c r="H42" s="114">
        <f>G42+C42*(IF(F42&gt;0,6,COUNTIF(D42:E42,"&gt;0")))</f>
        <v>377</v>
      </c>
      <c r="I42" s="100">
        <f>IF(H42&gt;0,H42/COUNTA(D42:E42),0)</f>
        <v>188.5</v>
      </c>
      <c r="J42" s="101">
        <v>4</v>
      </c>
    </row>
    <row r="43" spans="1:10" ht="12" customHeight="1" thickBot="1">
      <c r="A43" s="91">
        <v>7</v>
      </c>
      <c r="B43" s="144" t="s">
        <v>40</v>
      </c>
      <c r="C43" s="104">
        <v>5</v>
      </c>
      <c r="D43" s="116">
        <v>187</v>
      </c>
      <c r="E43" s="117">
        <v>180</v>
      </c>
      <c r="F43" s="25"/>
      <c r="G43" s="113">
        <f>IF(F43&gt;0,(SUM(D43:F43)-MIN(D43:F43)),SUM(D43:E43))</f>
        <v>367</v>
      </c>
      <c r="H43" s="114">
        <f>G43+C43*(IF(F43&gt;0,6,COUNTIF(D43:E43,"&gt;0")))</f>
        <v>377</v>
      </c>
      <c r="I43" s="100">
        <f>IF(H43&gt;0,H43/COUNTA(D43:E43),0)</f>
        <v>188.5</v>
      </c>
      <c r="J43" s="101">
        <v>5</v>
      </c>
    </row>
    <row r="44" spans="1:10" ht="12" customHeight="1" thickBot="1">
      <c r="A44" s="91">
        <v>10</v>
      </c>
      <c r="B44" s="143" t="s">
        <v>27</v>
      </c>
      <c r="C44" s="104">
        <v>5</v>
      </c>
      <c r="D44" s="116">
        <v>158</v>
      </c>
      <c r="E44" s="117">
        <v>194</v>
      </c>
      <c r="F44" s="25"/>
      <c r="G44" s="113">
        <f>IF(F44&gt;0,(SUM(D44:F44)-MIN(D44:F44)),SUM(D44:E44))</f>
        <v>352</v>
      </c>
      <c r="H44" s="114">
        <f>G44+C44*(IF(F44&gt;0,6,COUNTIF(D44:E44,"&gt;0")))</f>
        <v>362</v>
      </c>
      <c r="I44" s="100">
        <f>IF(H44&gt;0,H44/COUNTA(D44:E44),0)</f>
        <v>181</v>
      </c>
      <c r="J44" s="101">
        <v>6</v>
      </c>
    </row>
    <row r="45" spans="1:10" ht="12" customHeight="1" thickBot="1">
      <c r="A45" s="91">
        <v>5</v>
      </c>
      <c r="B45" s="144" t="s">
        <v>24</v>
      </c>
      <c r="C45" s="104">
        <v>8</v>
      </c>
      <c r="D45" s="116">
        <v>153</v>
      </c>
      <c r="E45" s="117">
        <v>190</v>
      </c>
      <c r="F45" s="25"/>
      <c r="G45" s="113">
        <f>IF(F45&gt;0,(SUM(D45:F45)-MIN(D45:F45)),SUM(D45:E45))</f>
        <v>343</v>
      </c>
      <c r="H45" s="114">
        <f>G45+C45*(IF(F45&gt;0,6,COUNTIF(D45:E45,"&gt;0")))</f>
        <v>359</v>
      </c>
      <c r="I45" s="100">
        <f>IF(H45&gt;0,H45/COUNTA(D45:E45),0)</f>
        <v>179.5</v>
      </c>
      <c r="J45" s="101">
        <v>7</v>
      </c>
    </row>
    <row r="46" spans="1:10" ht="12" customHeight="1" thickBot="1">
      <c r="A46" s="96">
        <v>18</v>
      </c>
      <c r="B46" s="146" t="s">
        <v>65</v>
      </c>
      <c r="C46" s="104"/>
      <c r="D46" s="116">
        <v>182</v>
      </c>
      <c r="E46" s="117">
        <v>162</v>
      </c>
      <c r="F46" s="25"/>
      <c r="G46" s="113">
        <f>IF(F46&gt;0,(SUM(D46:F46)-MIN(D46:F46)),SUM(D46:E46))</f>
        <v>344</v>
      </c>
      <c r="H46" s="114">
        <f>G46+C46*(IF(F46&gt;0,6,COUNTIF(D46:E46,"&gt;0")))</f>
        <v>344</v>
      </c>
      <c r="I46" s="100">
        <f>IF(H46&gt;0,H46/COUNTA(D46:E46),0)</f>
        <v>172</v>
      </c>
      <c r="J46" s="101">
        <v>8</v>
      </c>
    </row>
    <row r="47" spans="1:10" ht="12" customHeight="1">
      <c r="A47" s="96">
        <v>22</v>
      </c>
      <c r="B47" s="144" t="s">
        <v>58</v>
      </c>
      <c r="C47" s="104">
        <v>8</v>
      </c>
      <c r="D47" s="116">
        <v>148</v>
      </c>
      <c r="E47" s="117">
        <v>164</v>
      </c>
      <c r="F47" s="25"/>
      <c r="G47" s="113">
        <f>IF(F47&gt;0,(SUM(D47:F47)-MIN(D47:F47)),SUM(D47:E47))</f>
        <v>312</v>
      </c>
      <c r="H47" s="114">
        <f>G47+C47*(IF(F47&gt;0,6,COUNTIF(D47:E47,"&gt;0")))</f>
        <v>328</v>
      </c>
      <c r="I47" s="100">
        <f>IF(H47&gt;0,H47/COUNTA(D47:E47),0)</f>
        <v>164</v>
      </c>
      <c r="J47" s="101">
        <v>9</v>
      </c>
    </row>
    <row r="48" spans="1:10" ht="12" customHeight="1">
      <c r="A48" s="96">
        <v>15</v>
      </c>
      <c r="B48" s="146" t="s">
        <v>43</v>
      </c>
      <c r="C48" s="104">
        <v>8</v>
      </c>
      <c r="D48" s="116">
        <v>176</v>
      </c>
      <c r="E48" s="117">
        <v>123</v>
      </c>
      <c r="F48" s="25"/>
      <c r="G48" s="113">
        <f>IF(F48&gt;0,(SUM(D48:F48)-MIN(D48:F48)),SUM(D48:E48))</f>
        <v>299</v>
      </c>
      <c r="H48" s="114">
        <f>G48+C48*(IF(F48&gt;0,6,COUNTIF(D48:E48,"&gt;0")))</f>
        <v>315</v>
      </c>
      <c r="I48" s="100">
        <f>IF(H48&gt;0,H48/COUNTA(D48:E48),0)</f>
        <v>157.5</v>
      </c>
      <c r="J48" s="101">
        <v>10</v>
      </c>
    </row>
    <row r="49" spans="1:10" ht="12" customHeight="1">
      <c r="A49" s="91">
        <v>2</v>
      </c>
      <c r="B49" s="147" t="s">
        <v>38</v>
      </c>
      <c r="C49" s="111"/>
      <c r="D49" s="118">
        <v>147</v>
      </c>
      <c r="E49" s="119">
        <v>149</v>
      </c>
      <c r="F49" s="25"/>
      <c r="G49" s="113">
        <f>IF(F49&gt;0,(SUM(D49:F49)-MIN(D49:F49)),SUM(D49:E49))</f>
        <v>296</v>
      </c>
      <c r="H49" s="114">
        <f>G49+C49*(IF(F49&gt;0,6,COUNTIF(D49:E49,"&gt;0")))</f>
        <v>296</v>
      </c>
      <c r="I49" s="100">
        <f>IF(H49&gt;0,H49/COUNTA(D49:E49),0)</f>
        <v>148</v>
      </c>
      <c r="J49" s="101">
        <v>11</v>
      </c>
    </row>
    <row r="50" spans="1:10" ht="12" customHeight="1">
      <c r="A50" s="154">
        <v>8</v>
      </c>
      <c r="B50" s="150" t="s">
        <v>62</v>
      </c>
      <c r="C50" s="104"/>
      <c r="D50" s="116">
        <v>141</v>
      </c>
      <c r="E50" s="117">
        <v>155</v>
      </c>
      <c r="F50" s="25"/>
      <c r="G50" s="113">
        <f>IF(F50&gt;0,(SUM(D50:F50)-MIN(D50:F50)),SUM(D50:E50))</f>
        <v>296</v>
      </c>
      <c r="H50" s="114">
        <f>G50+C50*(IF(F50&gt;0,6,COUNTIF(D50:E50,"&gt;0")))</f>
        <v>296</v>
      </c>
      <c r="I50" s="100">
        <f>IF(H50&gt;0,H50/COUNTA(D50:E50),0)</f>
        <v>148</v>
      </c>
      <c r="J50" s="101">
        <v>12</v>
      </c>
    </row>
    <row r="51" spans="3:9" ht="15">
      <c r="C51" s="38"/>
      <c r="I51" s="120"/>
    </row>
  </sheetData>
  <sheetProtection selectLockedCells="1" selectUnlockedCells="1"/>
  <mergeCells count="24">
    <mergeCell ref="A7:A8"/>
    <mergeCell ref="B7:B8"/>
    <mergeCell ref="C7:C8"/>
    <mergeCell ref="D7:F7"/>
    <mergeCell ref="G7:G8"/>
    <mergeCell ref="H7:H8"/>
    <mergeCell ref="I7:I8"/>
    <mergeCell ref="J7:J8"/>
    <mergeCell ref="A22:A23"/>
    <mergeCell ref="B22:B23"/>
    <mergeCell ref="C22:C23"/>
    <mergeCell ref="D22:F22"/>
    <mergeCell ref="G22:G23"/>
    <mergeCell ref="H22:H23"/>
    <mergeCell ref="I22:I23"/>
    <mergeCell ref="J22:J23"/>
    <mergeCell ref="A37:A38"/>
    <mergeCell ref="B37:B38"/>
    <mergeCell ref="C37:C38"/>
    <mergeCell ref="D37:F37"/>
    <mergeCell ref="G37:G38"/>
    <mergeCell ref="H37:H38"/>
    <mergeCell ref="I37:I38"/>
    <mergeCell ref="J37:J38"/>
  </mergeCells>
  <conditionalFormatting sqref="B16">
    <cfRule type="expression" priority="1" dxfId="0" stopIfTrue="1">
      <formula>(C16&gt;0)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5601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61" zoomScaleNormal="61" workbookViewId="0" topLeftCell="A1">
      <selection activeCell="F29" sqref="F29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0" style="0" hidden="1" customWidth="1"/>
    <col min="10" max="10" width="11.8515625" style="0" customWidth="1"/>
    <col min="12" max="12" width="9.421875" style="0" customWidth="1"/>
    <col min="13" max="15" width="7.140625" style="0" customWidth="1"/>
    <col min="16" max="16" width="7.00390625" style="0" customWidth="1"/>
    <col min="17" max="17" width="5.140625" style="0" customWidth="1"/>
    <col min="18" max="18" width="7.57421875" style="0" customWidth="1"/>
  </cols>
  <sheetData>
    <row r="1" spans="10:13" ht="17.25" customHeight="1">
      <c r="J1" s="1"/>
      <c r="K1" s="1"/>
      <c r="L1" s="2" t="s">
        <v>70</v>
      </c>
      <c r="M1" s="38"/>
    </row>
    <row r="2" spans="12:13" ht="15">
      <c r="L2" s="2" t="s">
        <v>71</v>
      </c>
      <c r="M2" s="38"/>
    </row>
    <row r="3" ht="10.5" customHeight="1"/>
    <row r="4" ht="13.5" customHeight="1"/>
    <row r="5" spans="1:19" ht="24" customHeight="1">
      <c r="A5" s="84" t="s">
        <v>73</v>
      </c>
      <c r="B5" s="85"/>
      <c r="C5" s="86"/>
      <c r="D5" s="85"/>
      <c r="E5" s="85"/>
      <c r="F5" s="85"/>
      <c r="G5" s="85"/>
      <c r="H5" s="85"/>
      <c r="I5" s="85"/>
      <c r="J5" s="85"/>
      <c r="K5" s="85"/>
      <c r="R5" s="87"/>
      <c r="S5" s="87"/>
    </row>
    <row r="6" spans="1:19" ht="24" customHeight="1">
      <c r="A6" s="88"/>
      <c r="B6" s="88"/>
      <c r="C6" s="88"/>
      <c r="D6" s="89" t="s">
        <v>80</v>
      </c>
      <c r="E6" s="86"/>
      <c r="F6" s="89" t="s">
        <v>79</v>
      </c>
      <c r="G6" s="89"/>
      <c r="H6" s="88"/>
      <c r="I6" s="88"/>
      <c r="J6" s="88"/>
      <c r="K6" s="88"/>
      <c r="R6" s="87"/>
      <c r="S6" s="87"/>
    </row>
    <row r="7" spans="1:15" s="95" customFormat="1" ht="14.25" customHeight="1">
      <c r="A7" s="137"/>
      <c r="B7" s="130" t="s">
        <v>4</v>
      </c>
      <c r="C7" s="131" t="s">
        <v>5</v>
      </c>
      <c r="D7" s="132" t="s">
        <v>6</v>
      </c>
      <c r="E7" s="132"/>
      <c r="F7" s="132"/>
      <c r="G7" s="132"/>
      <c r="H7" s="132"/>
      <c r="I7" s="128" t="s">
        <v>7</v>
      </c>
      <c r="J7" s="129" t="s">
        <v>8</v>
      </c>
      <c r="K7" s="139" t="s">
        <v>9</v>
      </c>
      <c r="L7" s="136" t="s">
        <v>76</v>
      </c>
      <c r="M7" s="121" t="s">
        <v>77</v>
      </c>
      <c r="N7" s="121" t="s">
        <v>75</v>
      </c>
      <c r="O7" s="103"/>
    </row>
    <row r="8" spans="1:15" s="95" customFormat="1" ht="14.25" customHeight="1">
      <c r="A8" s="137"/>
      <c r="B8" s="130"/>
      <c r="C8" s="131"/>
      <c r="D8" s="17">
        <v>1</v>
      </c>
      <c r="E8" s="17">
        <v>2</v>
      </c>
      <c r="F8" s="17">
        <v>3</v>
      </c>
      <c r="G8" s="17">
        <v>4</v>
      </c>
      <c r="H8" s="18" t="s">
        <v>10</v>
      </c>
      <c r="I8" s="128"/>
      <c r="J8" s="129"/>
      <c r="K8" s="139"/>
      <c r="L8" s="136"/>
      <c r="M8" s="122">
        <f aca="true" t="shared" si="0" ref="M8:M14">MIN(C8:D8)</f>
        <v>1</v>
      </c>
      <c r="N8" s="102">
        <f aca="true" t="shared" si="1" ref="N8:N14">MIN(C8:D8)</f>
        <v>1</v>
      </c>
      <c r="O8" s="103"/>
    </row>
    <row r="9" spans="1:15" s="95" customFormat="1" ht="14.25" customHeight="1">
      <c r="A9" s="91">
        <v>3</v>
      </c>
      <c r="B9" s="145" t="s">
        <v>46</v>
      </c>
      <c r="C9" s="111"/>
      <c r="D9" s="123">
        <v>234</v>
      </c>
      <c r="E9" s="124">
        <v>159</v>
      </c>
      <c r="F9" s="123">
        <v>208</v>
      </c>
      <c r="G9" s="124">
        <v>210</v>
      </c>
      <c r="H9" s="25"/>
      <c r="I9" s="26">
        <f>IF(H9&gt;0,(SUM(D9:H9)-MIN(D9:H9)),SUM(D9:G9))</f>
        <v>811</v>
      </c>
      <c r="J9" s="27">
        <f>I9+C9*(IF(H9&gt;0,6,COUNTIF(D9:G9,"&gt;0")))</f>
        <v>811</v>
      </c>
      <c r="K9" s="28">
        <f>IF(J9&gt;0,J9/COUNTA(D9:G9),0)</f>
        <v>202.75</v>
      </c>
      <c r="L9" s="101">
        <v>1</v>
      </c>
      <c r="M9" s="122">
        <f t="shared" si="0"/>
        <v>234</v>
      </c>
      <c r="N9" s="102">
        <f t="shared" si="1"/>
        <v>234</v>
      </c>
      <c r="O9" s="103"/>
    </row>
    <row r="10" spans="1:15" s="95" customFormat="1" ht="14.25" customHeight="1">
      <c r="A10" s="91">
        <v>1</v>
      </c>
      <c r="B10" s="143" t="s">
        <v>41</v>
      </c>
      <c r="C10" s="22">
        <v>5</v>
      </c>
      <c r="D10" s="123">
        <v>212</v>
      </c>
      <c r="E10" s="124">
        <v>208</v>
      </c>
      <c r="F10" s="123">
        <v>181</v>
      </c>
      <c r="G10" s="124">
        <v>180</v>
      </c>
      <c r="H10" s="25"/>
      <c r="I10" s="26">
        <f>IF(H10&gt;0,(SUM(D10:H10)-MIN(D10:H10)),SUM(D10:G10))</f>
        <v>781</v>
      </c>
      <c r="J10" s="27">
        <f>I10+C10*(IF(H10&gt;0,6,COUNTIF(D10:G10,"&gt;0")))</f>
        <v>801</v>
      </c>
      <c r="K10" s="28">
        <f>IF(J10&gt;0,J10/COUNTA(D10:G10),0)</f>
        <v>200.25</v>
      </c>
      <c r="L10" s="101">
        <v>2</v>
      </c>
      <c r="M10" s="122">
        <f t="shared" si="0"/>
        <v>5</v>
      </c>
      <c r="N10" s="102">
        <f t="shared" si="1"/>
        <v>5</v>
      </c>
      <c r="O10" s="103"/>
    </row>
    <row r="11" spans="1:15" s="95" customFormat="1" ht="14.25" customHeight="1">
      <c r="A11" s="91">
        <v>4</v>
      </c>
      <c r="B11" s="143" t="s">
        <v>63</v>
      </c>
      <c r="C11" s="111">
        <v>5</v>
      </c>
      <c r="D11" s="125">
        <v>189</v>
      </c>
      <c r="E11" s="126">
        <v>214</v>
      </c>
      <c r="F11" s="123">
        <v>160</v>
      </c>
      <c r="G11" s="124">
        <v>202</v>
      </c>
      <c r="H11" s="25"/>
      <c r="I11" s="26">
        <f>IF(H11&gt;0,(SUM(D11:H11)-MIN(D11:H11)),SUM(D11:G11))</f>
        <v>765</v>
      </c>
      <c r="J11" s="27">
        <f>I11+C11*(IF(H11&gt;0,6,COUNTIF(D11:G11,"&gt;0")))</f>
        <v>785</v>
      </c>
      <c r="K11" s="28">
        <f>IF(J11&gt;0,J11/COUNTA(D11:G11),0)</f>
        <v>196.25</v>
      </c>
      <c r="L11" s="101">
        <v>3</v>
      </c>
      <c r="M11" s="122">
        <f t="shared" si="0"/>
        <v>5</v>
      </c>
      <c r="N11" s="102">
        <f t="shared" si="1"/>
        <v>5</v>
      </c>
      <c r="O11" s="103"/>
    </row>
    <row r="12" spans="1:15" s="95" customFormat="1" ht="14.25" customHeight="1">
      <c r="A12" s="91">
        <v>6</v>
      </c>
      <c r="B12" s="144" t="s">
        <v>81</v>
      </c>
      <c r="C12" s="111"/>
      <c r="D12" s="123">
        <v>209</v>
      </c>
      <c r="E12" s="124">
        <v>168</v>
      </c>
      <c r="F12" s="125">
        <v>186</v>
      </c>
      <c r="G12" s="126">
        <v>203</v>
      </c>
      <c r="H12" s="25"/>
      <c r="I12" s="26">
        <f>IF(H12&gt;0,(SUM(D12:H12)-MIN(D12:H12)),SUM(D12:G12))</f>
        <v>766</v>
      </c>
      <c r="J12" s="27">
        <f>I12+C12*(IF(H12&gt;0,6,COUNTIF(D12:G12,"&gt;0")))</f>
        <v>766</v>
      </c>
      <c r="K12" s="28">
        <f>IF(J12&gt;0,J12/COUNTA(D12:G12),0)</f>
        <v>191.5</v>
      </c>
      <c r="L12" s="101">
        <v>4</v>
      </c>
      <c r="M12" s="122">
        <f t="shared" si="0"/>
        <v>209</v>
      </c>
      <c r="N12" s="102">
        <f t="shared" si="1"/>
        <v>209</v>
      </c>
      <c r="O12" s="103"/>
    </row>
    <row r="13" spans="1:15" s="95" customFormat="1" ht="14.25" customHeight="1">
      <c r="A13" s="91">
        <v>10</v>
      </c>
      <c r="B13" s="143" t="s">
        <v>27</v>
      </c>
      <c r="C13" s="22">
        <v>5</v>
      </c>
      <c r="D13" s="123">
        <v>158</v>
      </c>
      <c r="E13" s="124">
        <v>194</v>
      </c>
      <c r="F13" s="123">
        <v>158</v>
      </c>
      <c r="G13" s="124">
        <v>211</v>
      </c>
      <c r="H13" s="25"/>
      <c r="I13" s="26">
        <f>IF(H13&gt;0,(SUM(D13:H13)-MIN(D13:H13)),SUM(D13:G13))</f>
        <v>721</v>
      </c>
      <c r="J13" s="27">
        <f>I13+C13*(IF(H13&gt;0,6,COUNTIF(D13:G13,"&gt;0")))</f>
        <v>741</v>
      </c>
      <c r="K13" s="28">
        <f>IF(J13&gt;0,J13/COUNTA(D13:G13),0)</f>
        <v>185.25</v>
      </c>
      <c r="L13" s="101">
        <v>5</v>
      </c>
      <c r="M13" s="122">
        <f t="shared" si="0"/>
        <v>5</v>
      </c>
      <c r="N13" s="102">
        <f t="shared" si="1"/>
        <v>5</v>
      </c>
      <c r="O13" s="103"/>
    </row>
    <row r="14" spans="1:14" ht="15" customHeight="1">
      <c r="A14" s="91">
        <v>7</v>
      </c>
      <c r="B14" s="144" t="s">
        <v>40</v>
      </c>
      <c r="C14" s="111">
        <v>5</v>
      </c>
      <c r="D14" s="123">
        <v>187</v>
      </c>
      <c r="E14" s="124">
        <v>180</v>
      </c>
      <c r="F14" s="125">
        <v>145</v>
      </c>
      <c r="G14" s="126">
        <v>169</v>
      </c>
      <c r="H14" s="25"/>
      <c r="I14" s="26">
        <f>IF(H14&gt;0,(SUM(D14:H14)-MIN(D14:H14)),SUM(D14:G14))</f>
        <v>681</v>
      </c>
      <c r="J14" s="27">
        <f>I14+C14*(IF(H14&gt;0,6,COUNTIF(D14:G14,"&gt;0")))</f>
        <v>701</v>
      </c>
      <c r="K14" s="28">
        <f>IF(J14&gt;0,J14/COUNTA(D14:G14),0)</f>
        <v>175.25</v>
      </c>
      <c r="L14" s="101">
        <v>6</v>
      </c>
      <c r="M14" s="122">
        <f t="shared" si="0"/>
        <v>5</v>
      </c>
      <c r="N14" s="102">
        <f t="shared" si="1"/>
        <v>5</v>
      </c>
    </row>
    <row r="29" ht="20.25">
      <c r="C29" s="127"/>
    </row>
  </sheetData>
  <sheetProtection selectLockedCells="1" selectUnlockedCells="1"/>
  <mergeCells count="8">
    <mergeCell ref="A7:A8"/>
    <mergeCell ref="B7:B8"/>
    <mergeCell ref="C7:C8"/>
    <mergeCell ref="D7:H7"/>
    <mergeCell ref="I7:I8"/>
    <mergeCell ref="J7:J8"/>
    <mergeCell ref="K7:K8"/>
    <mergeCell ref="L7:L8"/>
  </mergeCells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80"/>
  <drawing r:id="rId3"/>
  <legacyDrawing r:id="rId2"/>
  <oleObjects>
    <oleObject progId="Рисунок Microsoft Word" shapeId="569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2023-03-26T13:40:02Z</dcterms:modified>
  <cp:category/>
  <cp:version/>
  <cp:contentType/>
  <cp:contentStatus/>
</cp:coreProperties>
</file>